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2.3\総務企画\令和６年度\04_R6財政関係\財政調査\20250303【3.13〆】令和5年度財政状況資料集\回答用\"/>
    </mc:Choice>
  </mc:AlternateContent>
  <xr:revisionPtr revIDLastSave="0" documentId="13_ncr:1_{D4F80387-58FC-45E1-8A37-36CEC91447D4}" xr6:coauthVersionLast="47" xr6:coauthVersionMax="47" xr10:uidLastSave="{00000000-0000-0000-0000-000000000000}"/>
  <bookViews>
    <workbookView xWindow="-120" yWindow="-120" windowWidth="29040" windowHeight="15720" firstSheet="11"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AM34" i="10"/>
  <c r="C34" i="10"/>
  <c r="BE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<sst xmlns="http://schemas.openxmlformats.org/spreadsheetml/2006/main" count="1118" uniqueCount="554">
  <si>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</si>
  <si>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</si>
  <si>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</si>
  <si>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</si>
  <si>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</si>
  <si>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</si>
  <si>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</si>
  <si>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</si>
  <si>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</si>
  <si>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</si>
  <si>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</si>
  <si>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</si>
  <si>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</si>
  <si>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</si>
  <si>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</si>
  <si>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</si>
  <si>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</si>
  <si>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</si>
  <si>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</si>
  <si>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</si>
  <si>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</si>
  <si>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</si>
  <si>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</si>
  <si>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</si>
  <si>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</si>
  <si>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</si>
  <si>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</si>
  <si>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</si>
  <si>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</si>
  <si>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</si>
  <si>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</si>
  <si>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</si>
  <si>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</si>
  <si>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</si>
  <si>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</si>
  <si>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</si>
  <si>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</si>
  <si>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</si>
  <si>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</si>
  <si>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</si>
  <si>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</si>
  <si>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</si>
  <si>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</si>
  <si>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</si>
  <si>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</si>
  <si>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</si>
  <si>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</si>
  <si>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</si>
  <si>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</si>
  <si>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</si>
  <si>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</si>
  <si>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</si>
  <si>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</si>
  <si>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</si>
  <si>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</si>
  <si>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</si>
  <si>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</si>
  <si>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</si>
  <si>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</si>
  <si>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</si>
  <si>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</si>
  <si>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</si>
  <si>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</si>
  <si>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</si>
  <si>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</si>
  <si>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</si>
  <si>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</si>
  <si>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</si>
  <si>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</si>
  <si>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</si>
  <si>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</si>
  <si>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</si>
  <si>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</si>
  <si>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</si>
  <si>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</si>
  <si>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</si>
  <si>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</si>
  <si>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</si>
  <si>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</si>
  <si>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</si>
  <si>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</si>
  <si>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</si>
  <si>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</si>
  <si>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</si>
  <si>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</si>
  <si>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</si>
  <si>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</si>
  <si>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</si>
  <si>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</si>
  <si>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</si>
  <si>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</si>
  <si>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</si>
  <si>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</si>
  <si>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</si>
  <si>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今別町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</si>
  <si>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</si>
  <si>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</si>
  <si>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</si>
  <si>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</si>
  <si>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</si>
  <si>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</si>
  <si>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</si>
  <si>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</si>
  <si>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</si>
  <si>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</si>
  <si>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</si>
  <si>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</si>
  <si>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</si>
  <si>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</si>
  <si>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</si>
  <si>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</si>
  <si>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</si>
  <si>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</si>
  <si>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</si>
  <si>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</si>
  <si>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</si>
  <si>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</si>
  <si>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</si>
  <si>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</si>
  <si>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</si>
  <si>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</si>
  <si>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</si>
  <si>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</si>
  <si>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</si>
  <si>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</si>
  <si>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</si>
  <si>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</si>
  <si>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</si>
  <si>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</si>
  <si>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</si>
  <si>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</si>
  <si>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</si>
  <si>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</si>
  <si>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</si>
  <si>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</si>
  <si>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</si>
  <si>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</si>
  <si>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</si>
  <si>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</si>
  <si>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</si>
  <si>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</si>
  <si>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</si>
  <si>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</si>
  <si>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</si>
  <si>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</si>
  <si>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</si>
  <si>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</si>
  <si>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</si>
  <si>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</si>
  <si>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</si>
  <si>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</si>
  <si>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</si>
  <si>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</si>
  <si>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</si>
  <si>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</si>
  <si>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</si>
  <si>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</si>
  <si>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</si>
  <si>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</si>
  <si>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</si>
  <si>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</si>
  <si>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</si>
  <si>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</si>
  <si>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</si>
  <si>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</si>
  <si>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</si>
  <si>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</si>
  <si>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</si>
  <si>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</si>
  <si>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</si>
  <si>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</si>
  <si>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</si>
  <si>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</si>
  <si>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</si>
  <si>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</si>
  <si>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</si>
  <si>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</si>
  <si>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</si>
  <si>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</si>
  <si>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</si>
  <si>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</si>
  <si>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</si>
  <si>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</si>
  <si>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</si>
  <si>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</si>
  <si>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</si>
  <si>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</si>
  <si>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</si>
  <si>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</si>
  <si>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</si>
  <si>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</si>
  <si>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</si>
  <si>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</si>
  <si>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</si>
  <si>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</si>
  <si>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</si>
  <si>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</si>
  <si>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</si>
  <si>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</si>
  <si>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</si>
  <si>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</si>
  <si>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</si>
  <si>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青森県今別町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</si>
  <si>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</si>
  <si>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</si>
  <si>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</si>
  <si>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</si>
  <si>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</si>
  <si>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</si>
  <si>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</si>
  <si>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</si>
  <si>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</si>
  <si>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</si>
  <si>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</si>
  <si>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</si>
  <si>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</si>
  <si>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</si>
  <si>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</si>
  <si>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</si>
  <si>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</si>
  <si>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</si>
  <si>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</si>
  <si>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</si>
  <si>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</si>
  <si>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</si>
  <si>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</si>
  <si>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</si>
  <si>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</si>
  <si>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</si>
  <si>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</si>
  <si>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</si>
  <si>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</si>
  <si>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</si>
  <si>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</si>
  <si>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</si>
  <si>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</si>
  <si>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</si>
  <si>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</si>
  <si>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</si>
  <si>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</si>
  <si>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</si>
  <si>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</si>
  <si>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</si>
  <si>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</si>
  <si>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</si>
  <si>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</si>
  <si>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</si>
  <si>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</si>
  <si>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</si>
  <si>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</si>
  <si>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</si>
  <si>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</si>
  <si>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</si>
  <si>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</si>
  <si>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</si>
  <si>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</si>
  <si>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</si>
  <si>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</si>
  <si>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</si>
  <si>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</si>
  <si>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</si>
  <si>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</si>
  <si>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</si>
  <si>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</si>
  <si>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</si>
  <si>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</si>
  <si>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</si>
  <si>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</si>
  <si>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</si>
  <si>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</si>
  <si>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</si>
  <si>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</si>
  <si>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</si>
  <si>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</si>
  <si>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</si>
  <si>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</si>
  <si>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</si>
  <si>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</si>
  <si>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</si>
  <si>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</si>
  <si>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</si>
  <si>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</si>
  <si>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</si>
  <si>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</si>
  <si>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</si>
  <si>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</si>
  <si>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</si>
  <si>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</si>
  <si>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</si>
  <si>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</si>
  <si>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</si>
  <si>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</si>
  <si>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</si>
  <si>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</si>
  <si>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</si>
  <si>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</si>
  <si>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</si>
  <si>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</si>
  <si>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</si>
  <si>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</si>
  <si>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</si>
  <si>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</si>
  <si>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</si>
  <si>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</si>
  <si>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</si>
  <si>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</si>
  <si>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</si>
  <si>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</si>
  <si>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</si>
  <si>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</si>
  <si>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</si>
  <si>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</si>
  <si>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</si>
  <si>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</si>
  <si>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</si>
  <si>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</si>
  <si>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</si>
  <si>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</si>
  <si>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</si>
  <si>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</si>
  <si>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</si>
  <si>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</si>
  <si>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</si>
  <si>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</si>
  <si>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</si>
  <si>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</si>
  <si>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</si>
  <si>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</si>
  <si>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</si>
  <si>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</si>
  <si>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</si>
  <si>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</si>
  <si>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</si>
  <si>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</si>
  <si>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</si>
  <si>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</si>
  <si>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</si>
  <si>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</si>
  <si>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</si>
  <si>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</si>
  <si>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</si>
  <si>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</si>
  <si>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</si>
  <si>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</si>
  <si>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</si>
  <si>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</si>
  <si>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</si>
  <si>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</si>
  <si>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</si>
  <si>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</si>
  <si>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</si>
  <si>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</si>
  <si>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</si>
  <si>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青森県今別町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</si>
  <si>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</si>
  <si>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</si>
  <si>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</si>
  <si>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</si>
  <si>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</si>
  <si>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</si>
  <si>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</si>
  <si>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</si>
  <si>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</si>
  <si>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</si>
  <si>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</si>
  <si>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</si>
  <si>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</si>
  <si>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</si>
  <si>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</si>
  <si>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</si>
  <si>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</si>
  <si>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</si>
  <si>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</si>
  <si>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</si>
  <si>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</si>
  <si>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</si>
  <si>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</si>
  <si>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</si>
  <si>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</si>
  <si>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</si>
  <si>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</si>
  <si>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</si>
  <si>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</si>
  <si>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</si>
  <si>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</si>
  <si>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</si>
  <si>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</si>
  <si>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</si>
  <si>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国民健康保険特別会計（診療施設会計）</t>
    <phoneticPr fontId="5"/>
  </si>
  <si>
    <t>後期高齢者医療特別会計</t>
    <phoneticPr fontId="5"/>
  </si>
  <si>
    <t>介護保険特別会計（保険事業勘定）</t>
    <phoneticPr fontId="5"/>
  </si>
  <si>
    <t>今別地区簡易水道事業特別会計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</si>
  <si>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</si>
  <si>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</si>
  <si>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</si>
  <si>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</si>
  <si>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</si>
  <si>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</si>
  <si>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</si>
  <si>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</si>
  <si>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</si>
  <si>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</si>
  <si>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</si>
  <si>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</si>
  <si>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</si>
  <si>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</si>
  <si>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</si>
  <si>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</si>
  <si>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</si>
  <si>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</si>
  <si>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</si>
  <si>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</si>
  <si>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</si>
  <si>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</si>
  <si>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</si>
  <si>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</si>
  <si>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</si>
  <si>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</si>
  <si>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</si>
  <si>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</si>
  <si>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</si>
  <si>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</si>
  <si>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</si>
  <si>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</si>
  <si>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</si>
  <si>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</si>
  <si>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</si>
  <si>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</si>
  <si>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</si>
  <si>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</si>
  <si>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</si>
  <si>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</si>
  <si>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</si>
  <si>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</si>
  <si>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</si>
  <si>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</si>
  <si>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</si>
  <si>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</si>
  <si>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</si>
  <si>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</si>
  <si>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</si>
  <si>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</si>
  <si>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</si>
  <si>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</si>
  <si>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</si>
  <si>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</si>
  <si>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</si>
  <si>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</si>
  <si>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</si>
  <si>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</si>
  <si>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</si>
  <si>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</si>
  <si>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</si>
  <si>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</si>
  <si>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</si>
  <si>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</si>
  <si>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</si>
  <si>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</si>
  <si>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</si>
  <si>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</si>
  <si>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</si>
  <si>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</si>
  <si>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</si>
  <si>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</si>
  <si>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</si>
  <si>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</si>
  <si>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</si>
  <si>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</si>
  <si>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</si>
  <si>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</si>
  <si>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</si>
  <si>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</si>
  <si>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</si>
  <si>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</si>
  <si>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</si>
  <si>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</si>
  <si>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</si>
  <si>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</si>
  <si>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</si>
  <si>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</si>
  <si>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</si>
  <si>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</si>
  <si>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</si>
  <si>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</si>
  <si>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</si>
  <si>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</si>
  <si>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</si>
  <si>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</si>
  <si>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</si>
  <si>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</si>
  <si>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</si>
  <si>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</si>
  <si>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</si>
  <si>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</si>
  <si>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</si>
  <si>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</si>
  <si>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</si>
  <si>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</si>
  <si>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</si>
  <si>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</si>
  <si>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</si>
  <si>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</si>
  <si>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</si>
  <si>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</si>
  <si>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</si>
  <si>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</si>
  <si>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</si>
  <si>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</si>
  <si>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</si>
  <si>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</si>
  <si>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</si>
  <si>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</si>
  <si>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</si>
  <si>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</si>
  <si>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</si>
  <si>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</si>
  <si>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</si>
  <si>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</si>
  <si>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</si>
  <si>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</si>
  <si>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</si>
  <si>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</si>
  <si>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</si>
  <si>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</si>
  <si>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</si>
  <si>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</si>
  <si>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</si>
  <si>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</si>
  <si>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7.19</t>
  </si>
  <si>
    <t>一般会計</t>
  </si>
  <si>
    <t>介護保険特別会計（保険事業勘定）</t>
  </si>
  <si>
    <t>国民健康保険特別会計（事業勘定）</t>
  </si>
  <si>
    <t>後期高齢者医療特別会計</t>
  </si>
  <si>
    <t>今別地区簡易水道事業特別会計</t>
  </si>
  <si>
    <t>国民健康保険特別会計（診療施設会計）</t>
  </si>
  <si>
    <t>その他会計（赤字）</t>
  </si>
  <si>
    <t>その他会計（黒字）</t>
  </si>
  <si>
    <t>R01</t>
    <phoneticPr fontId="5"/>
  </si>
  <si>
    <t>R02</t>
    <phoneticPr fontId="5"/>
  </si>
  <si>
    <t>R03</t>
    <phoneticPr fontId="5"/>
  </si>
  <si>
    <t>R04</t>
    <phoneticPr fontId="5"/>
  </si>
  <si>
    <t>R05</t>
    <phoneticPr fontId="5"/>
  </si>
  <si>
    <t>青森地域広域事務組合</t>
    <rPh sb="0" eb="2">
      <t>アオモリ</t>
    </rPh>
    <rPh sb="2" eb="4">
      <t>チイキ</t>
    </rPh>
    <rPh sb="4" eb="6">
      <t>コウイキ</t>
    </rPh>
    <rPh sb="6" eb="8">
      <t>ジム</t>
    </rPh>
    <rPh sb="8" eb="10">
      <t>クミアイ</t>
    </rPh>
    <phoneticPr fontId="2"/>
  </si>
  <si>
    <t>青森市町村職員退職手当組合</t>
    <rPh sb="0" eb="3">
      <t>アオモリシ</t>
    </rPh>
    <rPh sb="3" eb="5">
      <t>チョウソン</t>
    </rPh>
    <rPh sb="5" eb="7">
      <t>ショクイン</t>
    </rPh>
    <rPh sb="7" eb="9">
      <t>タイショク</t>
    </rPh>
    <rPh sb="9" eb="11">
      <t>テアテ</t>
    </rPh>
    <rPh sb="11" eb="13">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</si>
  <si>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</si>
  <si>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</si>
  <si>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</si>
  <si>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青森県市町村総合事務組合</t>
    <rPh sb="0" eb="3">
      <t>アオモリケン</t>
    </rPh>
    <rPh sb="3" eb="6">
      <t>シチョウソン</t>
    </rPh>
    <rPh sb="6" eb="8">
      <t>ソウゴウ</t>
    </rPh>
    <rPh sb="8" eb="10">
      <t>ジム</t>
    </rPh>
    <rPh sb="10" eb="12">
      <t>クミアイ</t>
    </rPh>
    <phoneticPr fontId="2"/>
  </si>
  <si>
    <t>-</t>
    <phoneticPr fontId="2"/>
  </si>
  <si>
    <t>町ふるさと基金</t>
    <rPh sb="0" eb="1">
      <t>マチ</t>
    </rPh>
    <rPh sb="5" eb="7">
      <t>キキン</t>
    </rPh>
    <phoneticPr fontId="5"/>
  </si>
  <si>
    <t>奨学金貸与基金</t>
    <rPh sb="0" eb="3">
      <t>ショウガクキン</t>
    </rPh>
    <rPh sb="3" eb="5">
      <t>タイヨ</t>
    </rPh>
    <rPh sb="5" eb="7">
      <t>キキン</t>
    </rPh>
    <phoneticPr fontId="5"/>
  </si>
  <si>
    <t>ふるさと応援基金</t>
    <phoneticPr fontId="5"/>
  </si>
  <si>
    <t>公共施設修繕等基金</t>
    <phoneticPr fontId="2"/>
  </si>
  <si>
    <t>森林環境基金</t>
    <rPh sb="0" eb="2">
      <t>シンリン</t>
    </rPh>
    <rPh sb="2" eb="4">
      <t>カンキョウ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</si>
</sst>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B138-466F-BC90-4B04B58F95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272350</c:v>
                </c:pt>
                <c:pt idx="1">
                  <c:v>318110</c:v>
                </c:pt>
                <c:pt idx="2">
                  <c:v>232101</c:v>
                </c:pt>
                <c:pt idx="3">
                  <c:v>185206</c:v>
                </c:pt>
                <c:pt idx="4">
                  <c:v>348856</c:v>
                </c:pt>
              </c:numCache>
            </c:numRef>
          </c:val>
          <c:smooth val="0"/>
          <c:extLst>
            <c:ext xmlns:c16="http://schemas.microsoft.com/office/drawing/2014/chart" uri="{C3380CC4-5D6E-409C-BE32-E72D297353CC}">
              <c16:uniqueId val="{00000001-B138-466F-BC90-4B04B58F95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9.99</c:v>
                </c:pt>
                <c:pt idx="1">
                  <c:v>9.94</c:v>
                </c:pt>
                <c:pt idx="2">
                  <c:v>11.32</c:v>
                </c:pt>
                <c:pt idx="3">
                  <c:v>12.72</c:v>
                </c:pt>
                <c:pt idx="4">
                  <c:v>4.22</c:v>
                </c:pt>
              </c:numCache>
            </c:numRef>
          </c:val>
          <c:extLst>
            <c:ext xmlns:c16="http://schemas.microsoft.com/office/drawing/2014/chart" uri="{C3380CC4-5D6E-409C-BE32-E72D297353CC}">
              <c16:uniqueId val="{00000000-9DB9-495A-88BD-1D60A6BEF8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13.23</c:v>
                </c:pt>
                <c:pt idx="1">
                  <c:v>17.920000000000002</c:v>
                </c:pt>
                <c:pt idx="2">
                  <c:v>26.61</c:v>
                </c:pt>
                <c:pt idx="3">
                  <c:v>40.89</c:v>
                </c:pt>
                <c:pt idx="4">
                  <c:v>57.12</c:v>
                </c:pt>
              </c:numCache>
            </c:numRef>
          </c:val>
          <c:extLst>
            <c:ext xmlns:c16="http://schemas.microsoft.com/office/drawing/2014/chart" uri="{C3380CC4-5D6E-409C-BE32-E72D297353CC}">
              <c16:uniqueId val="{00000001-9DB9-495A-88BD-1D60A6BEF8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-7.19</c:v>
                </c:pt>
                <c:pt idx="1">
                  <c:v>2.42</c:v>
                </c:pt>
                <c:pt idx="2">
                  <c:v>9.24</c:v>
                </c:pt>
                <c:pt idx="3">
                  <c:v>10.35</c:v>
                </c:pt>
                <c:pt idx="4">
                  <c:v>3.74</c:v>
                </c:pt>
              </c:numCache>
            </c:numRef>
          </c:val>
          <c:smooth val="0"/>
          <c:extLst>
            <c:ext xmlns:c16="http://schemas.microsoft.com/office/drawing/2014/chart" uri="{C3380CC4-5D6E-409C-BE32-E72D297353CC}">
              <c16:uniqueId val="{00000002-9DB9-495A-88BD-1D60A6BEF8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#N/A</c:v>
                </c:pt>
                <c:pt idx="3">
                  <c:v>0.26</c:v>
                </c:pt>
                <c:pt idx="4">
                  <c:v>#N/A</c:v>
                </c:pt>
                <c:pt idx="5">
                  <c:v>0</c:v>
                </c:pt>
                <c:pt idx="6">
                  <c:v>0</c:v>
                </c:pt>
                <c:pt idx="7">
                  <c:v>0</c:v>
                </c:pt>
                <c:pt idx="8">
                  <c:v>0</c:v>
                </c:pt>
                <c:pt idx="9">
                  <c:v>0</c:v>
                </c:pt>
              </c:numCache>
            </c:numRef>
          </c:val>
          <c:extLst>
            <c:ext xmlns:c16="http://schemas.microsoft.com/office/drawing/2014/chart" uri="{C3380CC4-5D6E-409C-BE32-E72D297353CC}">
              <c16:uniqueId val="{00000000-0BFC-458B-BF3F-E5710E4F95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FC-458B-BF3F-E5710E4F95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FC-458B-BF3F-E5710E4F95B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BFC-458B-BF3F-E5710E4F95BD}"/>
            </c:ext>
          </c:extLst>
        </c:ser>
        <c:ser>
          <c:idx val="4"/>
          <c:order val="4"/>
          <c:tx>
            <c:strRef>
              <c:f>データシート!$A$31</c:f>
              <c:strCache>
                <c:ptCount val="1"/>
                <c:pt idx="0">
                  <c:v>国民健康保険特別会計（診療施設会計）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0.47</c:v>
                </c:pt>
                <c:pt idx="2">
                  <c:v>#N/A</c:v>
                </c:pt>
                <c:pt idx="3">
                  <c:v>0.66</c:v>
                </c:pt>
                <c:pt idx="4">
                  <c:v>#N/A</c:v>
                </c:pt>
                <c:pt idx="5">
                  <c:v>1.05</c:v>
                </c:pt>
                <c:pt idx="6">
                  <c:v>#N/A</c:v>
                </c:pt>
                <c:pt idx="7">
                  <c:v>0.64</c:v>
                </c:pt>
                <c:pt idx="8">
                  <c:v>#N/A</c:v>
                </c:pt>
                <c:pt idx="9">
                  <c:v>0.03</c:v>
                </c:pt>
              </c:numCache>
            </c:numRef>
          </c:val>
          <c:extLst>
            <c:ext xmlns:c16="http://schemas.microsoft.com/office/drawing/2014/chart" uri="{C3380CC4-5D6E-409C-BE32-E72D297353CC}">
              <c16:uniqueId val="{00000004-0BFC-458B-BF3F-E5710E4F95BD}"/>
            </c:ext>
          </c:extLst>
        </c:ser>
        <c:ser>
          <c:idx val="5"/>
          <c:order val="5"/>
          <c:tx>
            <c:strRef>
              <c:f>データシート!$A$32</c:f>
              <c:strCache>
                <c:ptCount val="1"/>
                <c:pt idx="0">
                  <c:v>今別地区簡易水道事業特別会計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0.38</c:v>
                </c:pt>
                <c:pt idx="2">
                  <c:v>#N/A</c:v>
                </c:pt>
                <c:pt idx="3">
                  <c:v>0.03</c:v>
                </c:pt>
                <c:pt idx="4">
                  <c:v>#N/A</c:v>
                </c:pt>
                <c:pt idx="5">
                  <c:v>0.26</c:v>
                </c:pt>
                <c:pt idx="6">
                  <c:v>#N/A</c:v>
                </c:pt>
                <c:pt idx="7">
                  <c:v>0.15</c:v>
                </c:pt>
                <c:pt idx="8">
                  <c:v>#N/A</c:v>
                </c:pt>
                <c:pt idx="9">
                  <c:v>7.0000000000000007E-2</c:v>
                </c:pt>
              </c:numCache>
            </c:numRef>
          </c:val>
          <c:extLst>
            <c:ext xmlns:c16="http://schemas.microsoft.com/office/drawing/2014/chart" uri="{C3380CC4-5D6E-409C-BE32-E72D297353CC}">
              <c16:uniqueId val="{00000005-0BFC-458B-BF3F-E5710E4F95B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0.05</c:v>
                </c:pt>
                <c:pt idx="4">
                  <c:v>#N/A</c:v>
                </c:pt>
                <c:pt idx="5">
                  <c:v>0</c:v>
                </c:pt>
                <c:pt idx="6">
                  <c:v>#N/A</c:v>
                </c:pt>
                <c:pt idx="7">
                  <c:v>0.08</c:v>
                </c:pt>
                <c:pt idx="8">
                  <c:v>#N/A</c:v>
                </c:pt>
                <c:pt idx="9">
                  <c:v>0.08</c:v>
                </c:pt>
              </c:numCache>
            </c:numRef>
          </c:val>
          <c:extLst>
            <c:ext xmlns:c16="http://schemas.microsoft.com/office/drawing/2014/chart" uri="{C3380CC4-5D6E-409C-BE32-E72D297353CC}">
              <c16:uniqueId val="{00000006-0BFC-458B-BF3F-E5710E4F95BD}"/>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1.69</c:v>
                </c:pt>
                <c:pt idx="2">
                  <c:v>#N/A</c:v>
                </c:pt>
                <c:pt idx="3">
                  <c:v>1.05</c:v>
                </c:pt>
                <c:pt idx="4">
                  <c:v>#N/A</c:v>
                </c:pt>
                <c:pt idx="5">
                  <c:v>1</c:v>
                </c:pt>
                <c:pt idx="6">
                  <c:v>#N/A</c:v>
                </c:pt>
                <c:pt idx="7">
                  <c:v>1.1499999999999999</c:v>
                </c:pt>
                <c:pt idx="8">
                  <c:v>#N/A</c:v>
                </c:pt>
                <c:pt idx="9">
                  <c:v>0.85</c:v>
                </c:pt>
              </c:numCache>
            </c:numRef>
          </c:val>
          <c:extLst>
            <c:ext xmlns:c16="http://schemas.microsoft.com/office/drawing/2014/chart" uri="{C3380CC4-5D6E-409C-BE32-E72D297353CC}">
              <c16:uniqueId val="{00000007-0BFC-458B-BF3F-E5710E4F95BD}"/>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0.44</c:v>
                </c:pt>
                <c:pt idx="2">
                  <c:v>#N/A</c:v>
                </c:pt>
                <c:pt idx="3">
                  <c:v>0.62</c:v>
                </c:pt>
                <c:pt idx="4">
                  <c:v>#N/A</c:v>
                </c:pt>
                <c:pt idx="5">
                  <c:v>1.44</c:v>
                </c:pt>
                <c:pt idx="6">
                  <c:v>#N/A</c:v>
                </c:pt>
                <c:pt idx="7">
                  <c:v>1.95</c:v>
                </c:pt>
                <c:pt idx="8">
                  <c:v>#N/A</c:v>
                </c:pt>
                <c:pt idx="9">
                  <c:v>2.61</c:v>
                </c:pt>
              </c:numCache>
            </c:numRef>
          </c:val>
          <c:extLst>
            <c:ext xmlns:c16="http://schemas.microsoft.com/office/drawing/2014/chart" uri="{C3380CC4-5D6E-409C-BE32-E72D297353CC}">
              <c16:uniqueId val="{00000008-0BFC-458B-BF3F-E5710E4F95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9.99</c:v>
                </c:pt>
                <c:pt idx="2">
                  <c:v>#N/A</c:v>
                </c:pt>
                <c:pt idx="3">
                  <c:v>9.94</c:v>
                </c:pt>
                <c:pt idx="4">
                  <c:v>#N/A</c:v>
                </c:pt>
                <c:pt idx="5">
                  <c:v>11.31</c:v>
                </c:pt>
                <c:pt idx="6">
                  <c:v>#N/A</c:v>
                </c:pt>
                <c:pt idx="7">
                  <c:v>12.71</c:v>
                </c:pt>
                <c:pt idx="8">
                  <c:v>#N/A</c:v>
                </c:pt>
                <c:pt idx="9">
                  <c:v>4.21</c:v>
                </c:pt>
              </c:numCache>
            </c:numRef>
          </c:val>
          <c:extLst>
            <c:ext xmlns:c16="http://schemas.microsoft.com/office/drawing/2014/chart" uri="{C3380CC4-5D6E-409C-BE32-E72D297353CC}">
              <c16:uniqueId val="{00000009-0BFC-458B-BF3F-E5710E4F95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224</c:v>
                </c:pt>
                <c:pt idx="5">
                  <c:v>275</c:v>
                </c:pt>
                <c:pt idx="8">
                  <c:v>281</c:v>
                </c:pt>
                <c:pt idx="11">
                  <c:v>281</c:v>
                </c:pt>
                <c:pt idx="14">
                  <c:v>297</c:v>
                </c:pt>
              </c:numCache>
            </c:numRef>
          </c:val>
          <c:extLst>
            <c:ext xmlns:c16="http://schemas.microsoft.com/office/drawing/2014/chart" uri="{C3380CC4-5D6E-409C-BE32-E72D297353CC}">
              <c16:uniqueId val="{00000000-F9FA-49D4-AD58-F6FC355443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FA-49D4-AD58-F6FC355443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9FA-49D4-AD58-F6FC355443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8</c:v>
                </c:pt>
                <c:pt idx="6">
                  <c:v>9</c:v>
                </c:pt>
                <c:pt idx="9">
                  <c:v>11</c:v>
                </c:pt>
                <c:pt idx="12">
                  <c:v>7</c:v>
                </c:pt>
              </c:numCache>
            </c:numRef>
          </c:val>
          <c:extLst>
            <c:ext xmlns:c16="http://schemas.microsoft.com/office/drawing/2014/chart" uri="{C3380CC4-5D6E-409C-BE32-E72D297353CC}">
              <c16:uniqueId val="{00000003-F9FA-49D4-AD58-F6FC355443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c:v>
                </c:pt>
                <c:pt idx="3">
                  <c:v>15</c:v>
                </c:pt>
                <c:pt idx="6">
                  <c:v>18</c:v>
                </c:pt>
                <c:pt idx="9">
                  <c:v>43</c:v>
                </c:pt>
                <c:pt idx="12">
                  <c:v>78</c:v>
                </c:pt>
              </c:numCache>
            </c:numRef>
          </c:val>
          <c:extLst>
            <c:ext xmlns:c16="http://schemas.microsoft.com/office/drawing/2014/chart" uri="{C3380CC4-5D6E-409C-BE32-E72D297353CC}">
              <c16:uniqueId val="{00000004-F9FA-49D4-AD58-F6FC355443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FA-49D4-AD58-F6FC355443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FA-49D4-AD58-F6FC355443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272</c:v>
                </c:pt>
                <c:pt idx="3">
                  <c:v>279</c:v>
                </c:pt>
                <c:pt idx="6">
                  <c:v>297</c:v>
                </c:pt>
                <c:pt idx="9">
                  <c:v>313</c:v>
                </c:pt>
                <c:pt idx="12">
                  <c:v>337</c:v>
                </c:pt>
              </c:numCache>
            </c:numRef>
          </c:val>
          <c:extLst>
            <c:ext xmlns:c16="http://schemas.microsoft.com/office/drawing/2014/chart" uri="{C3380CC4-5D6E-409C-BE32-E72D297353CC}">
              <c16:uniqueId val="{00000007-F9FA-49D4-AD58-F6FC355443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71</c:v>
                </c:pt>
                <c:pt idx="2">
                  <c:v>#N/A</c:v>
                </c:pt>
                <c:pt idx="3">
                  <c:v>#N/A</c:v>
                </c:pt>
                <c:pt idx="4">
                  <c:v>27</c:v>
                </c:pt>
                <c:pt idx="5">
                  <c:v>#N/A</c:v>
                </c:pt>
                <c:pt idx="6">
                  <c:v>#N/A</c:v>
                </c:pt>
                <c:pt idx="7">
                  <c:v>43</c:v>
                </c:pt>
                <c:pt idx="8">
                  <c:v>#N/A</c:v>
                </c:pt>
                <c:pt idx="9">
                  <c:v>#N/A</c:v>
                </c:pt>
                <c:pt idx="10">
                  <c:v>86</c:v>
                </c:pt>
                <c:pt idx="11">
                  <c:v>#N/A</c:v>
                </c:pt>
                <c:pt idx="12">
                  <c:v>#N/A</c:v>
                </c:pt>
                <c:pt idx="13">
                  <c:v>125</c:v>
                </c:pt>
                <c:pt idx="14">
                  <c:v>#N/A</c:v>
                </c:pt>
              </c:numCache>
            </c:numRef>
          </c:val>
          <c:smooth val="0"/>
          <c:extLst>
            <c:ext xmlns:c16="http://schemas.microsoft.com/office/drawing/2014/chart" uri="{C3380CC4-5D6E-409C-BE32-E72D297353CC}">
              <c16:uniqueId val="{00000008-F9FA-49D4-AD58-F6FC355443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3082</c:v>
                </c:pt>
                <c:pt idx="5">
                  <c:v>3126</c:v>
                </c:pt>
                <c:pt idx="8">
                  <c:v>3006</c:v>
                </c:pt>
                <c:pt idx="11">
                  <c:v>2987</c:v>
                </c:pt>
                <c:pt idx="14">
                  <c:v>3002</c:v>
                </c:pt>
              </c:numCache>
            </c:numRef>
          </c:val>
          <c:extLst>
            <c:ext xmlns:c16="http://schemas.microsoft.com/office/drawing/2014/chart" uri="{C3380CC4-5D6E-409C-BE32-E72D297353CC}">
              <c16:uniqueId val="{00000000-1554-4966-9251-435AE873A1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54-4966-9251-435AE873A1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624</c:v>
                </c:pt>
                <c:pt idx="5">
                  <c:v>832</c:v>
                </c:pt>
                <c:pt idx="8">
                  <c:v>1206</c:v>
                </c:pt>
                <c:pt idx="11">
                  <c:v>1509</c:v>
                </c:pt>
                <c:pt idx="14">
                  <c:v>1825</c:v>
                </c:pt>
              </c:numCache>
            </c:numRef>
          </c:val>
          <c:extLst>
            <c:ext xmlns:c16="http://schemas.microsoft.com/office/drawing/2014/chart" uri="{C3380CC4-5D6E-409C-BE32-E72D297353CC}">
              <c16:uniqueId val="{00000002-1554-4966-9251-435AE873A1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54-4966-9251-435AE873A1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54-4966-9251-435AE873A1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54-4966-9251-435AE873A1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352</c:v>
                </c:pt>
                <c:pt idx="3">
                  <c:v>454</c:v>
                </c:pt>
                <c:pt idx="6">
                  <c:v>322</c:v>
                </c:pt>
                <c:pt idx="9">
                  <c:v>162</c:v>
                </c:pt>
                <c:pt idx="12">
                  <c:v>208</c:v>
                </c:pt>
              </c:numCache>
            </c:numRef>
          </c:val>
          <c:extLst>
            <c:ext xmlns:c16="http://schemas.microsoft.com/office/drawing/2014/chart" uri="{C3380CC4-5D6E-409C-BE32-E72D297353CC}">
              <c16:uniqueId val="{00000006-1554-4966-9251-435AE873A1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125</c:v>
                </c:pt>
                <c:pt idx="3">
                  <c:v>365</c:v>
                </c:pt>
                <c:pt idx="6">
                  <c:v>398</c:v>
                </c:pt>
                <c:pt idx="9">
                  <c:v>375</c:v>
                </c:pt>
                <c:pt idx="12">
                  <c:v>352</c:v>
                </c:pt>
              </c:numCache>
            </c:numRef>
          </c:val>
          <c:extLst>
            <c:ext xmlns:c16="http://schemas.microsoft.com/office/drawing/2014/chart" uri="{C3380CC4-5D6E-409C-BE32-E72D297353CC}">
              <c16:uniqueId val="{00000007-1554-4966-9251-435AE873A1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243</c:v>
                </c:pt>
                <c:pt idx="3">
                  <c:v>194</c:v>
                </c:pt>
                <c:pt idx="6">
                  <c:v>169</c:v>
                </c:pt>
                <c:pt idx="9">
                  <c:v>187</c:v>
                </c:pt>
                <c:pt idx="12">
                  <c:v>288</c:v>
                </c:pt>
              </c:numCache>
            </c:numRef>
          </c:val>
          <c:extLst>
            <c:ext xmlns:c16="http://schemas.microsoft.com/office/drawing/2014/chart" uri="{C3380CC4-5D6E-409C-BE32-E72D297353CC}">
              <c16:uniqueId val="{00000008-1554-4966-9251-435AE873A1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54-4966-9251-435AE873A1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3227</c:v>
                </c:pt>
                <c:pt idx="3">
                  <c:v>3363</c:v>
                </c:pt>
                <c:pt idx="6">
                  <c:v>3342</c:v>
                </c:pt>
                <c:pt idx="9">
                  <c:v>3368</c:v>
                </c:pt>
                <c:pt idx="12">
                  <c:v>3463</c:v>
                </c:pt>
              </c:numCache>
            </c:numRef>
          </c:val>
          <c:extLst>
            <c:ext xmlns:c16="http://schemas.microsoft.com/office/drawing/2014/chart" uri="{C3380CC4-5D6E-409C-BE32-E72D297353CC}">
              <c16:uniqueId val="{0000000A-1554-4966-9251-435AE873A1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242</c:v>
                </c:pt>
                <c:pt idx="2">
                  <c:v>#N/A</c:v>
                </c:pt>
                <c:pt idx="3">
                  <c:v>#N/A</c:v>
                </c:pt>
                <c:pt idx="4">
                  <c:v>419</c:v>
                </c:pt>
                <c:pt idx="5">
                  <c:v>#N/A</c:v>
                </c:pt>
                <c:pt idx="6">
                  <c:v>#N/A</c:v>
                </c:pt>
                <c:pt idx="7">
                  <c:v>19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54-4966-9251-435AE873A1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532</c:v>
                </c:pt>
                <c:pt idx="1">
                  <c:v>798</c:v>
                </c:pt>
                <c:pt idx="2">
                  <c:v>1118</c:v>
                </c:pt>
              </c:numCache>
            </c:numRef>
          </c:val>
          <c:extLst>
            <c:ext xmlns:c16="http://schemas.microsoft.com/office/drawing/2014/chart" uri="{C3380CC4-5D6E-409C-BE32-E72D297353CC}">
              <c16:uniqueId val="{00000000-6FCD-4C4C-8615-FC33729BA9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256</c:v>
                </c:pt>
                <c:pt idx="1">
                  <c:v>316</c:v>
                </c:pt>
                <c:pt idx="2">
                  <c:v>324</c:v>
                </c:pt>
              </c:numCache>
            </c:numRef>
          </c:val>
          <c:extLst>
            <c:ext xmlns:c16="http://schemas.microsoft.com/office/drawing/2014/chart" uri="{C3380CC4-5D6E-409C-BE32-E72D297353CC}">
              <c16:uniqueId val="{00000001-6FCD-4C4C-8615-FC33729BA9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419</c:v>
                </c:pt>
                <c:pt idx="1">
                  <c:v>395</c:v>
                </c:pt>
                <c:pt idx="2">
                  <c:v>384</c:v>
                </c:pt>
              </c:numCache>
            </c:numRef>
          </c:val>
          <c:extLst>
            <c:ext xmlns:c16="http://schemas.microsoft.com/office/drawing/2014/chart" uri="{C3380CC4-5D6E-409C-BE32-E72D297353CC}">
              <c16:uniqueId val="{00000002-6FCD-4C4C-8615-FC33729BA9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2,193
2,190
125.27
3,908,721
3,817,591
82,555
1,956,859
3,463,415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減少や全国平均を上回る高齢化率に加え、町内に中心となる産業がないこと等により、財政基盤が類似団体平均より下回っている。直近数年は固定資産税等の増加により僅かに上昇傾向にあるものの、新たな施設等の誘致等の予定がないため上昇が見込めない。また、人口減少が著しいため交付税が減少していく見通しであるので、引き続き町税徴収率向上対策及び歳出予算の抑制に努め、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76623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123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76623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76623</xdr:rowOff>
    </xdr:from>
    <xdr:to>
      <xdr:col>15</xdr:col>
      <xdr:colOff>82550</xdr:colOff>
      <xdr:row>44</xdr:row>
      <xdr:rowOff>76623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76623</xdr:rowOff>
    </xdr:from>
    <xdr:to>
      <xdr:col>11</xdr:col>
      <xdr:colOff>31750</xdr:colOff>
      <xdr:row>44</xdr:row>
      <xdr:rowOff>84667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25823</xdr:rowOff>
    </xdr:from>
    <xdr:to>
      <xdr:col>15</xdr:col>
      <xdr:colOff>133350</xdr:colOff>
      <xdr:row>44</xdr:row>
      <xdr:rowOff>127423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112200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25823</xdr:rowOff>
    </xdr:from>
    <xdr:to>
      <xdr:col>11</xdr:col>
      <xdr:colOff>82550</xdr:colOff>
      <xdr:row>44</xdr:row>
      <xdr:rowOff>127423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112200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年度以前と令和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を比較すると、分母である歳入については、電力会社関係の固定資産税が大幅に増加したことにより地方税、過疎対策事業費の元利償還が増加したことにより地方交付税が増加した状態で推移している。分子である歳出については、コロナ対策及び物価高騰対策に関する臨時的な補助費等及び物件費が増額、経常的経費観点からみても物価高騰による燃料費や電気料等が高い状態を維持している外、国策によるシステム標準化やクラウド化による借上料等経常物件費が増加したことにより、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128481</xdr:rowOff>
    </xdr:from>
    <xdr:to>
      <xdr:col>23</xdr:col>
      <xdr:colOff>133350</xdr:colOff>
      <xdr:row>59</xdr:row>
      <xdr:rowOff>160655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244031"/>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88265</xdr:rowOff>
    </xdr:from>
    <xdr:to>
      <xdr:col>19</xdr:col>
      <xdr:colOff>133350</xdr:colOff>
      <xdr:row>59</xdr:row>
      <xdr:rowOff>128481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0381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88265</xdr:rowOff>
    </xdr:from>
    <xdr:to>
      <xdr:col>15</xdr:col>
      <xdr:colOff>82550</xdr:colOff>
      <xdr:row>60</xdr:row>
      <xdr:rowOff>57573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0381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73042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57573</xdr:rowOff>
    </xdr:from>
    <xdr:to>
      <xdr:col>11</xdr:col>
      <xdr:colOff>31750</xdr:colOff>
      <xdr:row>62</xdr:row>
      <xdr:rowOff>157056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344573"/>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102675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109855</xdr:rowOff>
    </xdr:from>
    <xdr:to>
      <xdr:col>23</xdr:col>
      <xdr:colOff>184150</xdr:colOff>
      <xdr:row>60</xdr:row>
      <xdr:rowOff>40005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126382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77681</xdr:rowOff>
    </xdr:from>
    <xdr:to>
      <xdr:col>19</xdr:col>
      <xdr:colOff>184150</xdr:colOff>
      <xdr:row>60</xdr:row>
      <xdr:rowOff>7831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18008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96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37465</xdr:rowOff>
    </xdr:from>
    <xdr:to>
      <xdr:col>15</xdr:col>
      <xdr:colOff>133350</xdr:colOff>
      <xdr:row>59</xdr:row>
      <xdr:rowOff>139065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149242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6773</xdr:rowOff>
    </xdr:from>
    <xdr:to>
      <xdr:col>11</xdr:col>
      <xdr:colOff>82550</xdr:colOff>
      <xdr:row>60</xdr:row>
      <xdr:rowOff>108373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118550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前年度と比較するとほぼ横ばいの、伸び率が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ものの、類似団体平均を下回る結果となった。人件費は増加したものの、令和４年度まで影響していた新型コロナが５類相当に引き下げられたことに伴うワクチン接種事業に係る委託料が減少したこと、コロナ対策及び物価高騰対策に係る給付事業経費が減少した。しかし、人口減少が止まらないため一人当たり換算では増減が少なかったと思われる。人口減少対策に注力しつつも町有施設の解体を計画的に行っていくなど経常経費や需用費等の削減に努め数値の抑制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91560</xdr:rowOff>
    </xdr:from>
    <xdr:to>
      <xdr:col>23</xdr:col>
      <xdr:colOff>133350</xdr:colOff>
      <xdr:row>81</xdr:row>
      <xdr:rowOff>93089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79010"/>
          <a:ext cx="8382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64603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52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45453</xdr:rowOff>
    </xdr:from>
    <xdr:to>
      <xdr:col>19</xdr:col>
      <xdr:colOff>133350</xdr:colOff>
      <xdr:row>81</xdr:row>
      <xdr:rowOff>91560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32903"/>
          <a:ext cx="889000" cy="4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145023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11390</xdr:rowOff>
    </xdr:from>
    <xdr:to>
      <xdr:col>15</xdr:col>
      <xdr:colOff>82550</xdr:colOff>
      <xdr:row>81</xdr:row>
      <xdr:rowOff>45453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98840"/>
          <a:ext cx="889000" cy="3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123031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163237</xdr:rowOff>
    </xdr:from>
    <xdr:to>
      <xdr:col>11</xdr:col>
      <xdr:colOff>31750</xdr:colOff>
      <xdr:row>81</xdr:row>
      <xdr:rowOff>11390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79237"/>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108146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9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40994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42289</xdr:rowOff>
    </xdr:from>
    <xdr:to>
      <xdr:col>23</xdr:col>
      <xdr:colOff>184150</xdr:colOff>
      <xdr:row>81</xdr:row>
      <xdr:rowOff>143889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58816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40760</xdr:rowOff>
    </xdr:from>
    <xdr:to>
      <xdr:col>19</xdr:col>
      <xdr:colOff>184150</xdr:colOff>
      <xdr:row>81</xdr:row>
      <xdr:rowOff>142360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152537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9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166103</xdr:rowOff>
    </xdr:from>
    <xdr:to>
      <xdr:col>15</xdr:col>
      <xdr:colOff>133350</xdr:colOff>
      <xdr:row>81</xdr:row>
      <xdr:rowOff>96253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106430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5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132040</xdr:rowOff>
    </xdr:from>
    <xdr:to>
      <xdr:col>11</xdr:col>
      <xdr:colOff>82550</xdr:colOff>
      <xdr:row>81</xdr:row>
      <xdr:rowOff>62190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72367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1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112437</xdr:rowOff>
    </xdr:from>
    <xdr:to>
      <xdr:col>7</xdr:col>
      <xdr:colOff>31750</xdr:colOff>
      <xdr:row>81</xdr:row>
      <xdr:rowOff>42587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52764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9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％増と大きく増加している。原因は明白で、２０年ほど前から採用人数が０人の年が１０数年続き、１０年ほど前に定年退職となる者が多かったことで直近１０年以内の中途採用者が急増した。特に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には若い世代が早期に管理職にならざるを得ない状況となったため、ラスパイレス指数が増加した。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88</xdr:row>
      <xdr:rowOff>134055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19489"/>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87</xdr:row>
      <xdr:rowOff>64205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194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87</xdr:row>
      <xdr:rowOff>64205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3905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141816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3905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83255</xdr:rowOff>
    </xdr:from>
    <xdr:to>
      <xdr:col>81</xdr:col>
      <xdr:colOff>95250</xdr:colOff>
      <xdr:row>89</xdr:row>
      <xdr:rowOff>13405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55332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1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人上回っている数値となっている。類似団体平均が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人増加していることを考慮すると平均に近づいた。現状は退職者より採用人数が上回っており、再任用を含む退職予定者を考慮すると、適正人数に近づいていると思われる。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162137</xdr:rowOff>
    </xdr:from>
    <xdr:to>
      <xdr:col>81</xdr:col>
      <xdr:colOff>44450</xdr:colOff>
      <xdr:row>61</xdr:row>
      <xdr:rowOff>2149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49137"/>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118100</xdr:rowOff>
    </xdr:from>
    <xdr:to>
      <xdr:col>77</xdr:col>
      <xdr:colOff>44450</xdr:colOff>
      <xdr:row>61</xdr:row>
      <xdr:rowOff>2149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0510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106638</xdr:rowOff>
    </xdr:from>
    <xdr:to>
      <xdr:col>72</xdr:col>
      <xdr:colOff>203200</xdr:colOff>
      <xdr:row>60</xdr:row>
      <xdr:rowOff>118100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9363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70443</xdr:rowOff>
    </xdr:from>
    <xdr:to>
      <xdr:col>68</xdr:col>
      <xdr:colOff>152400</xdr:colOff>
      <xdr:row>60</xdr:row>
      <xdr:rowOff>106638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574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146035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83414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7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122799</xdr:rowOff>
    </xdr:from>
    <xdr:to>
      <xdr:col>77</xdr:col>
      <xdr:colOff>95250</xdr:colOff>
      <xdr:row>61</xdr:row>
      <xdr:rowOff>52949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37726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96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67300</xdr:rowOff>
    </xdr:from>
    <xdr:to>
      <xdr:col>73</xdr:col>
      <xdr:colOff>44450</xdr:colOff>
      <xdr:row>60</xdr:row>
      <xdr:rowOff>168900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153677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55838</xdr:rowOff>
    </xdr:from>
    <xdr:to>
      <xdr:col>68</xdr:col>
      <xdr:colOff>203200</xdr:colOff>
      <xdr:row>60</xdr:row>
      <xdr:rowOff>157438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167615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1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19643</xdr:rowOff>
    </xdr:from>
    <xdr:to>
      <xdr:col>64</xdr:col>
      <xdr:colOff>152400</xdr:colOff>
      <xdr:row>60</xdr:row>
      <xdr:rowOff>121243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131420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となった。要因として令和元年度に借入をした防災行政無線デジタル化工事事業に係る元金償還が開始されたことで、公債費の額が増となったためだと考えられる。近年大規模な建設事業が増えており、これに伴う起債件数も増えてきていることから、今後さらなる実質公債費比率の増が見込まれる。公債費の抑制や計画的な償還を行うことで、よりよい財政の健全化を目指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3217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13564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4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145627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2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38523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167217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965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将来負担比率は充当可能財源等が将来負担額を上回ったため、「算定なし」となった。要因は物価高騰に伴う普通交付税の再算定が行われ、充当可能基金が増えたためである。今回将来負担比率が下がったのは一時的なものだと考えら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年度は臨財債発行可能額の減や地方債残高の増により今後比率が増加することが見込まれるため、引き続き財政の健全化に努める。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163936</xdr:rowOff>
    </xdr:from>
    <xdr:to>
      <xdr:col>72</xdr:col>
      <xdr:colOff>203200</xdr:colOff>
      <xdr:row>16</xdr:row>
      <xdr:rowOff>164359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392786"/>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128693</xdr:rowOff>
    </xdr:from>
    <xdr:to>
      <xdr:col>68</xdr:col>
      <xdr:colOff>152400</xdr:colOff>
      <xdr:row>16</xdr:row>
      <xdr:rowOff>164359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700443"/>
          <a:ext cx="889000" cy="20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113136</xdr:rowOff>
    </xdr:from>
    <xdr:to>
      <xdr:col>73</xdr:col>
      <xdr:colOff>44450</xdr:colOff>
      <xdr:row>14</xdr:row>
      <xdr:rowOff>43286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28063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42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113559</xdr:rowOff>
    </xdr:from>
    <xdr:to>
      <xdr:col>68</xdr:col>
      <xdr:colOff>203200</xdr:colOff>
      <xdr:row>17</xdr:row>
      <xdr:rowOff>43709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8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28486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94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77893</xdr:rowOff>
    </xdr:from>
    <xdr:to>
      <xdr:col>64</xdr:col>
      <xdr:colOff>152400</xdr:colOff>
      <xdr:row>16</xdr:row>
      <xdr:rowOff>8043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164270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2,193
2,190
125.27
3,908,721
3,817,591
82,555
1,956,859
3,463,415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定期昇給や昇格分が反映され個別の人件費自体は増となっているが、大きな違いは定年延長により退職予定者がしばらくいないことによる退職手当組合負担金が大幅に減少したことが大きな要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決算額の比較で▲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24,549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258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96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77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類似団体より少ないもののコロナ対策及び物価高騰対策や、総合行政システム標準化やクラウド化対応委託料の増加が主な要因であるため臨時的なものと考えられる。しかし、今後は町有施設の解体や公共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LED</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化等を計画していることから、財政面を考慮し経費の抑制を行うことで数値の低減に努める。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78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1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15</xdr:row>
      <xdr:rowOff>157480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17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157480</xdr:rowOff>
    </xdr:from>
    <xdr:to>
      <xdr:col>69</xdr:col>
      <xdr:colOff>92075</xdr:colOff>
      <xdr:row>17</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2923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106680</xdr:rowOff>
    </xdr:from>
    <xdr:to>
      <xdr:col>69</xdr:col>
      <xdr:colOff>142875</xdr:colOff>
      <xdr:row>16</xdr:row>
      <xdr:rowOff>36830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47007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0</xdr:rowOff>
    </xdr:from>
    <xdr:to>
      <xdr:col>65</xdr:col>
      <xdr:colOff>53975</xdr:colOff>
      <xdr:row>17</xdr:row>
      <xdr:rowOff>101600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86377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前年度からは横ばいで同級団体と比較すると、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少ない。要因としては、住民税非課税世帯等給付金事業費や物価高騰対策事業費が全国的に類似団体が増えた要因かと推測するが、当町は人口減少が著しいため比例して事業費も膨らまなかったためで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5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要因として、公債費は繰上償還を実施したり、据え置き期間が終了したため償還開始となった元金があるため、増加しているものの、例年より大幅に降雪量が少なかったため除排雪作業委託料が減ったこと、特別会計繰出金が少なかったことで総合的には減少した。今後も経常経費の見直しによる経費削減等を行い、支出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66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8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253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59</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110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102870</xdr:rowOff>
    </xdr:from>
    <xdr:to>
      <xdr:col>69</xdr:col>
      <xdr:colOff>142875</xdr:colOff>
      <xdr:row>60</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17797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前年度と比較すると類似団体平均の増加幅と同様</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％増となっている。これは物価高騰対策事業支援金等の交付金が増額したことが主な要因である。一時的なものではあるが今後も経費削減の依頼を継続し、比率の減少に努める。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19558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083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149860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07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37</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0776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年度から微減ではあるが、直近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年でみると令和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年度までは減少傾向である。しかし、令和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年度及び</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高額な地方債発行を行った今別小学校及び給食センターの大規模改修事業が終了しており、償還に係る据え置き期間が終了した場合、公債費は増加する見込である。地方債発行の抑制や繰上償還を行うことで公債費の低減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130811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114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59707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69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69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101616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96538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べるとほぼ横ばいとなった。要因として物価高騰対策事業に係る扶助費の大幅な増加や行政情報システム等に係る物件費の増加はあったものの、基金積立額や、補助費等、特別会計への繰出金が減額したため大きな増減は無かった。</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75</xdr:row>
      <xdr:rowOff>50800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890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50800</xdr:rowOff>
    </xdr:from>
    <xdr:to>
      <xdr:col>78</xdr:col>
      <xdr:colOff>69850</xdr:colOff>
      <xdr:row>75</xdr:row>
      <xdr:rowOff>54610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09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75</xdr:row>
      <xdr:rowOff>168911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1336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78</xdr:row>
      <xdr:rowOff>43180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27661"/>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168927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0</xdr:rowOff>
    </xdr:from>
    <xdr:to>
      <xdr:col>78</xdr:col>
      <xdr:colOff>120650</xdr:colOff>
      <xdr:row>75</xdr:row>
      <xdr:rowOff>101600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111777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xdr:rowOff>
    </xdr:from>
    <xdr:to>
      <xdr:col>74</xdr:col>
      <xdr:colOff>31750</xdr:colOff>
      <xdr:row>75</xdr:row>
      <xdr:rowOff>105410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115587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118110</xdr:rowOff>
    </xdr:from>
    <xdr:to>
      <xdr:col>69</xdr:col>
      <xdr:colOff>142875</xdr:colOff>
      <xdr:row>76</xdr:row>
      <xdr:rowOff>48261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19783</xdr:rowOff>
    </xdr:from>
    <xdr:to>
      <xdr:col>29</xdr:col>
      <xdr:colOff>127000</xdr:colOff>
      <xdr:row>16</xdr:row>
      <xdr:rowOff>53458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810608"/>
          <a:ext cx="647700" cy="33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19783</xdr:rowOff>
    </xdr:from>
    <xdr:to>
      <xdr:col>26</xdr:col>
      <xdr:colOff>50800</xdr:colOff>
      <xdr:row>16</xdr:row>
      <xdr:rowOff>147614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10608"/>
          <a:ext cx="698500" cy="12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147614</xdr:rowOff>
    </xdr:from>
    <xdr:to>
      <xdr:col>22</xdr:col>
      <xdr:colOff>114300</xdr:colOff>
      <xdr:row>17</xdr:row>
      <xdr:rowOff>26051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38439"/>
          <a:ext cx="698500" cy="49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136908</xdr:rowOff>
    </xdr:from>
    <xdr:to>
      <xdr:col>18</xdr:col>
      <xdr:colOff>177800</xdr:colOff>
      <xdr:row>17</xdr:row>
      <xdr:rowOff>26051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927733"/>
          <a:ext cx="698500" cy="60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65327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2658</xdr:rowOff>
    </xdr:from>
    <xdr:to>
      <xdr:col>29</xdr:col>
      <xdr:colOff>177800</xdr:colOff>
      <xdr:row>16</xdr:row>
      <xdr:rowOff>104258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93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19185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3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140433</xdr:rowOff>
    </xdr:from>
    <xdr:to>
      <xdr:col>26</xdr:col>
      <xdr:colOff>101600</xdr:colOff>
      <xdr:row>16</xdr:row>
      <xdr:rowOff>70583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59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80760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28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96814</xdr:rowOff>
    </xdr:from>
    <xdr:to>
      <xdr:col>22</xdr:col>
      <xdr:colOff>165100</xdr:colOff>
      <xdr:row>17</xdr:row>
      <xdr:rowOff>26964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8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37141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5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146701</xdr:rowOff>
    </xdr:from>
    <xdr:to>
      <xdr:col>19</xdr:col>
      <xdr:colOff>38100</xdr:colOff>
      <xdr:row>17</xdr:row>
      <xdr:rowOff>76851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3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61628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2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86108</xdr:rowOff>
    </xdr:from>
    <xdr:to>
      <xdr:col>15</xdr:col>
      <xdr:colOff>101600</xdr:colOff>
      <xdr:row>17</xdr:row>
      <xdr:rowOff>16258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7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26435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89012</xdr:rowOff>
    </xdr:from>
    <xdr:to>
      <xdr:col>29</xdr:col>
      <xdr:colOff>127000</xdr:colOff>
      <xdr:row>37</xdr:row>
      <xdr:rowOff>30251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042262"/>
          <a:ext cx="647700" cy="11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73789</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2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30251</xdr:rowOff>
    </xdr:from>
    <xdr:to>
      <xdr:col>26</xdr:col>
      <xdr:colOff>50800</xdr:colOff>
      <xdr:row>37</xdr:row>
      <xdr:rowOff>139390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154951"/>
          <a:ext cx="698500" cy="10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246533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856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139390</xdr:rowOff>
    </xdr:from>
    <xdr:to>
      <xdr:col>22</xdr:col>
      <xdr:colOff>114300</xdr:colOff>
      <xdr:row>37</xdr:row>
      <xdr:rowOff>177195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264090"/>
          <a:ext cx="698500" cy="3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264913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84024</xdr:rowOff>
    </xdr:from>
    <xdr:to>
      <xdr:col>18</xdr:col>
      <xdr:colOff>177800</xdr:colOff>
      <xdr:row>37</xdr:row>
      <xdr:rowOff>177195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7208724"/>
          <a:ext cx="698500" cy="93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273531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38212</xdr:rowOff>
    </xdr:from>
    <xdr:to>
      <xdr:col>29</xdr:col>
      <xdr:colOff>177800</xdr:colOff>
      <xdr:row>36</xdr:row>
      <xdr:rowOff>139812</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99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226189</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83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150901</xdr:rowOff>
    </xdr:from>
    <xdr:to>
      <xdr:col>26</xdr:col>
      <xdr:colOff>101600</xdr:colOff>
      <xdr:row>37</xdr:row>
      <xdr:rowOff>81051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104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65828</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7190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88590</xdr:rowOff>
    </xdr:from>
    <xdr:to>
      <xdr:col>22</xdr:col>
      <xdr:colOff>165100</xdr:colOff>
      <xdr:row>37</xdr:row>
      <xdr:rowOff>190190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21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174967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29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126395</xdr:rowOff>
    </xdr:from>
    <xdr:to>
      <xdr:col>19</xdr:col>
      <xdr:colOff>38100</xdr:colOff>
      <xdr:row>37</xdr:row>
      <xdr:rowOff>227995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25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212772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33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33224</xdr:rowOff>
    </xdr:from>
    <xdr:to>
      <xdr:col>15</xdr:col>
      <xdr:colOff>101600</xdr:colOff>
      <xdr:row>37</xdr:row>
      <xdr:rowOff>134824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157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119601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24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2,193
2,190
125.27
3,908,721
3,817,591
82,555
1,956,859
3,463,415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3107</xdr:rowOff>
    </xdr:from>
    <xdr:to>
      <xdr:col>24</xdr:col>
      <xdr:colOff>63500</xdr:colOff>
      <xdr:row>36</xdr:row>
      <xdr:rowOff>16521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175307"/>
          <a:ext cx="8382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129269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3107</xdr:rowOff>
    </xdr:from>
    <xdr:to>
      <xdr:col>19</xdr:col>
      <xdr:colOff>177800</xdr:colOff>
      <xdr:row>36</xdr:row>
      <xdr:rowOff>16306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75307"/>
          <a:ext cx="889000" cy="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16306</xdr:rowOff>
    </xdr:from>
    <xdr:to>
      <xdr:col>15</xdr:col>
      <xdr:colOff>50800</xdr:colOff>
      <xdr:row>36</xdr:row>
      <xdr:rowOff>50045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88506"/>
          <a:ext cx="889000" cy="3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50045</xdr:rowOff>
    </xdr:from>
    <xdr:to>
      <xdr:col>10</xdr:col>
      <xdr:colOff>114300</xdr:colOff>
      <xdr:row>36</xdr:row>
      <xdr:rowOff>106983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22245"/>
          <a:ext cx="889000" cy="5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93360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156268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137171</xdr:rowOff>
    </xdr:from>
    <xdr:to>
      <xdr:col>24</xdr:col>
      <xdr:colOff>114300</xdr:colOff>
      <xdr:row>36</xdr:row>
      <xdr:rowOff>67321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115598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1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123757</xdr:rowOff>
    </xdr:from>
    <xdr:to>
      <xdr:col>20</xdr:col>
      <xdr:colOff>38100</xdr:colOff>
      <xdr:row>36</xdr:row>
      <xdr:rowOff>53907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2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70434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9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136956</xdr:rowOff>
    </xdr:from>
    <xdr:to>
      <xdr:col>15</xdr:col>
      <xdr:colOff>101600</xdr:colOff>
      <xdr:row>36</xdr:row>
      <xdr:rowOff>67106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83633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1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170695</xdr:rowOff>
    </xdr:from>
    <xdr:to>
      <xdr:col>10</xdr:col>
      <xdr:colOff>165100</xdr:colOff>
      <xdr:row>36</xdr:row>
      <xdr:rowOff>100845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91972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2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56183</xdr:rowOff>
    </xdr:from>
    <xdr:to>
      <xdr:col>6</xdr:col>
      <xdr:colOff>38100</xdr:colOff>
      <xdr:row>36</xdr:row>
      <xdr:rowOff>157783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148910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133359</xdr:rowOff>
    </xdr:from>
    <xdr:to>
      <xdr:col>24</xdr:col>
      <xdr:colOff>63500</xdr:colOff>
      <xdr:row>56</xdr:row>
      <xdr:rowOff>135284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34559"/>
          <a:ext cx="8382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79939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0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135284</xdr:rowOff>
    </xdr:from>
    <xdr:to>
      <xdr:col>19</xdr:col>
      <xdr:colOff>177800</xdr:colOff>
      <xdr:row>57</xdr:row>
      <xdr:rowOff>12248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36484"/>
          <a:ext cx="889000" cy="4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12248</xdr:rowOff>
    </xdr:from>
    <xdr:to>
      <xdr:col>15</xdr:col>
      <xdr:colOff>50800</xdr:colOff>
      <xdr:row>57</xdr:row>
      <xdr:rowOff>31428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84898"/>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157988</xdr:rowOff>
    </xdr:from>
    <xdr:to>
      <xdr:col>10</xdr:col>
      <xdr:colOff>114300</xdr:colOff>
      <xdr:row>57</xdr:row>
      <xdr:rowOff>31428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59188"/>
          <a:ext cx="889000" cy="4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68583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69482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82559</xdr:rowOff>
    </xdr:from>
    <xdr:to>
      <xdr:col>24</xdr:col>
      <xdr:colOff>114300</xdr:colOff>
      <xdr:row>57</xdr:row>
      <xdr:rowOff>12709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8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60986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84484</xdr:rowOff>
    </xdr:from>
    <xdr:to>
      <xdr:col>20</xdr:col>
      <xdr:colOff>38100</xdr:colOff>
      <xdr:row>57</xdr:row>
      <xdr:rowOff>14634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5761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77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132898</xdr:rowOff>
    </xdr:from>
    <xdr:to>
      <xdr:col>15</xdr:col>
      <xdr:colOff>101600</xdr:colOff>
      <xdr:row>57</xdr:row>
      <xdr:rowOff>63048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54175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2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152078</xdr:rowOff>
    </xdr:from>
    <xdr:to>
      <xdr:col>10</xdr:col>
      <xdr:colOff>165100</xdr:colOff>
      <xdr:row>57</xdr:row>
      <xdr:rowOff>82228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73355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84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107188</xdr:rowOff>
    </xdr:from>
    <xdr:to>
      <xdr:col>6</xdr:col>
      <xdr:colOff>38100</xdr:colOff>
      <xdr:row>57</xdr:row>
      <xdr:rowOff>37338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53865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8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15004</xdr:rowOff>
    </xdr:from>
    <xdr:to>
      <xdr:col>24</xdr:col>
      <xdr:colOff>63500</xdr:colOff>
      <xdr:row>78</xdr:row>
      <xdr:rowOff>51623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88104"/>
          <a:ext cx="838200" cy="3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15004</xdr:rowOff>
    </xdr:from>
    <xdr:to>
      <xdr:col>19</xdr:col>
      <xdr:colOff>177800</xdr:colOff>
      <xdr:row>78</xdr:row>
      <xdr:rowOff>29525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88104"/>
          <a:ext cx="889000" cy="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27522</xdr:rowOff>
    </xdr:from>
    <xdr:to>
      <xdr:col>15</xdr:col>
      <xdr:colOff>50800</xdr:colOff>
      <xdr:row>78</xdr:row>
      <xdr:rowOff>29525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0622"/>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27522</xdr:rowOff>
    </xdr:from>
    <xdr:to>
      <xdr:col>10</xdr:col>
      <xdr:colOff>114300</xdr:colOff>
      <xdr:row>78</xdr:row>
      <xdr:rowOff>142943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0622"/>
          <a:ext cx="889000" cy="1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132427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823</xdr:rowOff>
    </xdr:from>
    <xdr:to>
      <xdr:col>24</xdr:col>
      <xdr:colOff>114300</xdr:colOff>
      <xdr:row>78</xdr:row>
      <xdr:rowOff>102423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150700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135654</xdr:rowOff>
    </xdr:from>
    <xdr:to>
      <xdr:col>20</xdr:col>
      <xdr:colOff>38100</xdr:colOff>
      <xdr:row>78</xdr:row>
      <xdr:rowOff>65804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56931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3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150175</xdr:rowOff>
    </xdr:from>
    <xdr:to>
      <xdr:col>15</xdr:col>
      <xdr:colOff>101600</xdr:colOff>
      <xdr:row>78</xdr:row>
      <xdr:rowOff>80325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71452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4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148172</xdr:rowOff>
    </xdr:from>
    <xdr:to>
      <xdr:col>10</xdr:col>
      <xdr:colOff>165100</xdr:colOff>
      <xdr:row>78</xdr:row>
      <xdr:rowOff>78322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69449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92143</xdr:rowOff>
    </xdr:from>
    <xdr:to>
      <xdr:col>6</xdr:col>
      <xdr:colOff>38100</xdr:colOff>
      <xdr:row>79</xdr:row>
      <xdr:rowOff>22293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13420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7265</xdr:rowOff>
    </xdr:from>
    <xdr:to>
      <xdr:col>24</xdr:col>
      <xdr:colOff>63500</xdr:colOff>
      <xdr:row>93</xdr:row>
      <xdr:rowOff>135089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780665"/>
          <a:ext cx="838200" cy="29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78134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76491</xdr:rowOff>
    </xdr:from>
    <xdr:to>
      <xdr:col>19</xdr:col>
      <xdr:colOff>177800</xdr:colOff>
      <xdr:row>93</xdr:row>
      <xdr:rowOff>135089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5849891"/>
          <a:ext cx="889000" cy="2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147604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76491</xdr:rowOff>
    </xdr:from>
    <xdr:to>
      <xdr:col>15</xdr:col>
      <xdr:colOff>50800</xdr:colOff>
      <xdr:row>94</xdr:row>
      <xdr:rowOff>119329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849891"/>
          <a:ext cx="889000" cy="3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40428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119329</xdr:rowOff>
    </xdr:from>
    <xdr:to>
      <xdr:col>10</xdr:col>
      <xdr:colOff>114300</xdr:colOff>
      <xdr:row>96</xdr:row>
      <xdr:rowOff>46825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235629"/>
          <a:ext cx="889000" cy="2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123017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126192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127915</xdr:rowOff>
    </xdr:from>
    <xdr:to>
      <xdr:col>24</xdr:col>
      <xdr:colOff>114300</xdr:colOff>
      <xdr:row>92</xdr:row>
      <xdr:rowOff>58065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7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150792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58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84289</xdr:rowOff>
    </xdr:from>
    <xdr:to>
      <xdr:col>20</xdr:col>
      <xdr:colOff>38100</xdr:colOff>
      <xdr:row>94</xdr:row>
      <xdr:rowOff>14439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30966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80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25691</xdr:rowOff>
    </xdr:from>
    <xdr:to>
      <xdr:col>15</xdr:col>
      <xdr:colOff>101600</xdr:colOff>
      <xdr:row>92</xdr:row>
      <xdr:rowOff>127291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7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143818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57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68529</xdr:rowOff>
    </xdr:from>
    <xdr:to>
      <xdr:col>10</xdr:col>
      <xdr:colOff>165100</xdr:colOff>
      <xdr:row>94</xdr:row>
      <xdr:rowOff>170129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1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15206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167475</xdr:rowOff>
    </xdr:from>
    <xdr:to>
      <xdr:col>6</xdr:col>
      <xdr:colOff>38100</xdr:colOff>
      <xdr:row>96</xdr:row>
      <xdr:rowOff>97625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114152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73120</xdr:rowOff>
    </xdr:from>
    <xdr:to>
      <xdr:col>55</xdr:col>
      <xdr:colOff>0</xdr:colOff>
      <xdr:row>37</xdr:row>
      <xdr:rowOff>131775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16770"/>
          <a:ext cx="838200" cy="5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171323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72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73120</xdr:rowOff>
    </xdr:from>
    <xdr:to>
      <xdr:col>50</xdr:col>
      <xdr:colOff>114300</xdr:colOff>
      <xdr:row>38</xdr:row>
      <xdr:rowOff>41962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16770"/>
          <a:ext cx="889000" cy="14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107475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0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64814</xdr:rowOff>
    </xdr:from>
    <xdr:to>
      <xdr:col>45</xdr:col>
      <xdr:colOff>177800</xdr:colOff>
      <xdr:row>38</xdr:row>
      <xdr:rowOff>41962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237014"/>
          <a:ext cx="889000" cy="3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64814</xdr:rowOff>
    </xdr:from>
    <xdr:to>
      <xdr:col>41</xdr:col>
      <xdr:colOff>50800</xdr:colOff>
      <xdr:row>38</xdr:row>
      <xdr:rowOff>96982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37014"/>
          <a:ext cx="889000" cy="37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86646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137502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0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80975</xdr:rowOff>
    </xdr:from>
    <xdr:to>
      <xdr:col>55</xdr:col>
      <xdr:colOff>50800</xdr:colOff>
      <xdr:row>38</xdr:row>
      <xdr:rowOff>11125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59402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0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22320</xdr:rowOff>
    </xdr:from>
    <xdr:to>
      <xdr:col>50</xdr:col>
      <xdr:colOff>165100</xdr:colOff>
      <xdr:row>37</xdr:row>
      <xdr:rowOff>123920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115047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5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162612</xdr:rowOff>
    </xdr:from>
    <xdr:to>
      <xdr:col>46</xdr:col>
      <xdr:colOff>38100</xdr:colOff>
      <xdr:row>38</xdr:row>
      <xdr:rowOff>92762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83889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9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14014</xdr:rowOff>
    </xdr:from>
    <xdr:to>
      <xdr:col>41</xdr:col>
      <xdr:colOff>101600</xdr:colOff>
      <xdr:row>36</xdr:row>
      <xdr:rowOff>115614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8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106741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46182</xdr:rowOff>
    </xdr:from>
    <xdr:to>
      <xdr:col>36</xdr:col>
      <xdr:colOff>165100</xdr:colOff>
      <xdr:row>38</xdr:row>
      <xdr:rowOff>147782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138909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5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62024</xdr:rowOff>
    </xdr:from>
    <xdr:to>
      <xdr:col>55</xdr:col>
      <xdr:colOff>0</xdr:colOff>
      <xdr:row>58</xdr:row>
      <xdr:rowOff>68718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34674"/>
          <a:ext cx="838200" cy="1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61173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3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17670</xdr:rowOff>
    </xdr:from>
    <xdr:to>
      <xdr:col>50</xdr:col>
      <xdr:colOff>114300</xdr:colOff>
      <xdr:row>58</xdr:row>
      <xdr:rowOff>68718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61770"/>
          <a:ext cx="889000" cy="5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95493</xdr:rowOff>
    </xdr:from>
    <xdr:to>
      <xdr:col>45</xdr:col>
      <xdr:colOff>177800</xdr:colOff>
      <xdr:row>58</xdr:row>
      <xdr:rowOff>17670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68143"/>
          <a:ext cx="889000" cy="9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95493</xdr:rowOff>
    </xdr:from>
    <xdr:to>
      <xdr:col>41</xdr:col>
      <xdr:colOff>50800</xdr:colOff>
      <xdr:row>57</xdr:row>
      <xdr:rowOff>145306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68143"/>
          <a:ext cx="889000" cy="4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25294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24620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11224</xdr:rowOff>
    </xdr:from>
    <xdr:to>
      <xdr:col>55</xdr:col>
      <xdr:colOff>50800</xdr:colOff>
      <xdr:row>57</xdr:row>
      <xdr:rowOff>112824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34101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3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17918</xdr:rowOff>
    </xdr:from>
    <xdr:to>
      <xdr:col>50</xdr:col>
      <xdr:colOff>165100</xdr:colOff>
      <xdr:row>58</xdr:row>
      <xdr:rowOff>119518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110645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1005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138320</xdr:rowOff>
    </xdr:from>
    <xdr:to>
      <xdr:col>46</xdr:col>
      <xdr:colOff>38100</xdr:colOff>
      <xdr:row>58</xdr:row>
      <xdr:rowOff>68470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59597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0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44693</xdr:rowOff>
    </xdr:from>
    <xdr:to>
      <xdr:col>41</xdr:col>
      <xdr:colOff>101600</xdr:colOff>
      <xdr:row>57</xdr:row>
      <xdr:rowOff>146293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162820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59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94506</xdr:rowOff>
    </xdr:from>
    <xdr:to>
      <xdr:col>36</xdr:col>
      <xdr:colOff>165100</xdr:colOff>
      <xdr:row>58</xdr:row>
      <xdr:rowOff>24656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41183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4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67666</xdr:rowOff>
    </xdr:from>
    <xdr:to>
      <xdr:col>55</xdr:col>
      <xdr:colOff>0</xdr:colOff>
      <xdr:row>77</xdr:row>
      <xdr:rowOff>159539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97866"/>
          <a:ext cx="838200" cy="2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123069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4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159539</xdr:rowOff>
    </xdr:from>
    <xdr:to>
      <xdr:col>50</xdr:col>
      <xdr:colOff>114300</xdr:colOff>
      <xdr:row>78</xdr:row>
      <xdr:rowOff>24171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61189"/>
          <a:ext cx="889000" cy="3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49058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4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113164</xdr:rowOff>
    </xdr:from>
    <xdr:to>
      <xdr:col>45</xdr:col>
      <xdr:colOff>177800</xdr:colOff>
      <xdr:row>78</xdr:row>
      <xdr:rowOff>24171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143364"/>
          <a:ext cx="889000" cy="2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113164</xdr:rowOff>
    </xdr:from>
    <xdr:to>
      <xdr:col>41</xdr:col>
      <xdr:colOff>50800</xdr:colOff>
      <xdr:row>77</xdr:row>
      <xdr:rowOff>63852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143364"/>
          <a:ext cx="889000" cy="1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112954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8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116935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16866</xdr:rowOff>
    </xdr:from>
    <xdr:to>
      <xdr:col>55</xdr:col>
      <xdr:colOff>50800</xdr:colOff>
      <xdr:row>76</xdr:row>
      <xdr:rowOff>118466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39743</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9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108739</xdr:rowOff>
    </xdr:from>
    <xdr:to>
      <xdr:col>50</xdr:col>
      <xdr:colOff>165100</xdr:colOff>
      <xdr:row>78</xdr:row>
      <xdr:rowOff>38889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55416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08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144821</xdr:rowOff>
    </xdr:from>
    <xdr:to>
      <xdr:col>46</xdr:col>
      <xdr:colOff>38100</xdr:colOff>
      <xdr:row>78</xdr:row>
      <xdr:rowOff>74971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66098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43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62364</xdr:rowOff>
    </xdr:from>
    <xdr:to>
      <xdr:col>41</xdr:col>
      <xdr:colOff>101600</xdr:colOff>
      <xdr:row>76</xdr:row>
      <xdr:rowOff>163964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9041</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86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13052</xdr:rowOff>
    </xdr:from>
    <xdr:to>
      <xdr:col>36</xdr:col>
      <xdr:colOff>165100</xdr:colOff>
      <xdr:row>77</xdr:row>
      <xdr:rowOff>114652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131179</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298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121641</xdr:rowOff>
    </xdr:from>
    <xdr:to>
      <xdr:col>55</xdr:col>
      <xdr:colOff>0</xdr:colOff>
      <xdr:row>98</xdr:row>
      <xdr:rowOff>156631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923741"/>
          <a:ext cx="838200" cy="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89560</xdr:rowOff>
    </xdr:from>
    <xdr:to>
      <xdr:col>50</xdr:col>
      <xdr:colOff>114300</xdr:colOff>
      <xdr:row>98</xdr:row>
      <xdr:rowOff>156631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891660"/>
          <a:ext cx="889000" cy="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89560</xdr:rowOff>
    </xdr:from>
    <xdr:to>
      <xdr:col>45</xdr:col>
      <xdr:colOff>177800</xdr:colOff>
      <xdr:row>98</xdr:row>
      <xdr:rowOff>160221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91660"/>
          <a:ext cx="889000" cy="7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103504</xdr:rowOff>
    </xdr:from>
    <xdr:to>
      <xdr:col>41</xdr:col>
      <xdr:colOff>50800</xdr:colOff>
      <xdr:row>98</xdr:row>
      <xdr:rowOff>160221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905604"/>
          <a:ext cx="889000" cy="5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70841</xdr:rowOff>
    </xdr:from>
    <xdr:to>
      <xdr:col>55</xdr:col>
      <xdr:colOff>50800</xdr:colOff>
      <xdr:row>99</xdr:row>
      <xdr:rowOff>991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7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157218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105831</xdr:rowOff>
    </xdr:from>
    <xdr:to>
      <xdr:col>50</xdr:col>
      <xdr:colOff>165100</xdr:colOff>
      <xdr:row>99</xdr:row>
      <xdr:rowOff>35981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9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27108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70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38760</xdr:rowOff>
    </xdr:from>
    <xdr:to>
      <xdr:col>46</xdr:col>
      <xdr:colOff>38100</xdr:colOff>
      <xdr:row>98</xdr:row>
      <xdr:rowOff>140360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4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131487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3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109421</xdr:rowOff>
    </xdr:from>
    <xdr:to>
      <xdr:col>41</xdr:col>
      <xdr:colOff>101600</xdr:colOff>
      <xdr:row>99</xdr:row>
      <xdr:rowOff>39571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91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30698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700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52704</xdr:rowOff>
    </xdr:from>
    <xdr:to>
      <xdr:col>36</xdr:col>
      <xdr:colOff>165100</xdr:colOff>
      <xdr:row>98</xdr:row>
      <xdr:rowOff>154304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145431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4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138674</xdr:rowOff>
    </xdr:from>
    <xdr:to>
      <xdr:col>85</xdr:col>
      <xdr:colOff>127000</xdr:colOff>
      <xdr:row>39</xdr:row>
      <xdr:rowOff>24172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53774"/>
          <a:ext cx="838200" cy="5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72454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24172</xdr:rowOff>
    </xdr:from>
    <xdr:to>
      <xdr:col>81</xdr:col>
      <xdr:colOff>50800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10722"/>
          <a:ext cx="889000" cy="7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98875</xdr:rowOff>
    </xdr:from>
    <xdr:to>
      <xdr:col>76</xdr:col>
      <xdr:colOff>114300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8542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97484</xdr:rowOff>
    </xdr:from>
    <xdr:to>
      <xdr:col>71</xdr:col>
      <xdr:colOff>177800</xdr:colOff>
      <xdr:row>39</xdr:row>
      <xdr:rowOff>98875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84034"/>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87874</xdr:rowOff>
    </xdr:from>
    <xdr:to>
      <xdr:col>85</xdr:col>
      <xdr:colOff>177800</xdr:colOff>
      <xdr:row>39</xdr:row>
      <xdr:rowOff>18024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110751</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4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144822</xdr:rowOff>
    </xdr:from>
    <xdr:to>
      <xdr:col>81</xdr:col>
      <xdr:colOff>101600</xdr:colOff>
      <xdr:row>39</xdr:row>
      <xdr:rowOff>74972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66099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75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48075</xdr:rowOff>
    </xdr:from>
    <xdr:to>
      <xdr:col>72</xdr:col>
      <xdr:colOff>38100</xdr:colOff>
      <xdr:row>39</xdr:row>
      <xdr:rowOff>149675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140802</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46684</xdr:rowOff>
    </xdr:from>
    <xdr:to>
      <xdr:col>67</xdr:col>
      <xdr:colOff>101600</xdr:colOff>
      <xdr:row>39</xdr:row>
      <xdr:rowOff>148284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139411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825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98154</xdr:rowOff>
    </xdr:from>
    <xdr:to>
      <xdr:col>85</xdr:col>
      <xdr:colOff>127000</xdr:colOff>
      <xdr:row>76</xdr:row>
      <xdr:rowOff>156021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28354"/>
          <a:ext cx="838200" cy="5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156021</xdr:rowOff>
    </xdr:from>
    <xdr:to>
      <xdr:col>81</xdr:col>
      <xdr:colOff>50800</xdr:colOff>
      <xdr:row>77</xdr:row>
      <xdr:rowOff>12633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86221"/>
          <a:ext cx="889000" cy="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12633</xdr:rowOff>
    </xdr:from>
    <xdr:to>
      <xdr:col>76</xdr:col>
      <xdr:colOff>114300</xdr:colOff>
      <xdr:row>77</xdr:row>
      <xdr:rowOff>55020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14283"/>
          <a:ext cx="8890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55020</xdr:rowOff>
    </xdr:from>
    <xdr:to>
      <xdr:col>71</xdr:col>
      <xdr:colOff>177800</xdr:colOff>
      <xdr:row>77</xdr:row>
      <xdr:rowOff>55570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56670"/>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97091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115975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47354</xdr:rowOff>
    </xdr:from>
    <xdr:to>
      <xdr:col>85</xdr:col>
      <xdr:colOff>177800</xdr:colOff>
      <xdr:row>76</xdr:row>
      <xdr:rowOff>148954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70231</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2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105221</xdr:rowOff>
    </xdr:from>
    <xdr:to>
      <xdr:col>81</xdr:col>
      <xdr:colOff>101600</xdr:colOff>
      <xdr:row>77</xdr:row>
      <xdr:rowOff>35371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51899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91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133283</xdr:rowOff>
    </xdr:from>
    <xdr:to>
      <xdr:col>76</xdr:col>
      <xdr:colOff>165100</xdr:colOff>
      <xdr:row>77</xdr:row>
      <xdr:rowOff>63433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79960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93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4220</xdr:rowOff>
    </xdr:from>
    <xdr:to>
      <xdr:col>72</xdr:col>
      <xdr:colOff>38100</xdr:colOff>
      <xdr:row>77</xdr:row>
      <xdr:rowOff>105820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96947</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329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4770</xdr:rowOff>
    </xdr:from>
    <xdr:to>
      <xdr:col>67</xdr:col>
      <xdr:colOff>101600</xdr:colOff>
      <xdr:row>77</xdr:row>
      <xdr:rowOff>106370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0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97497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329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34251</xdr:rowOff>
    </xdr:from>
    <xdr:to>
      <xdr:col>85</xdr:col>
      <xdr:colOff>127000</xdr:colOff>
      <xdr:row>95</xdr:row>
      <xdr:rowOff>45197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322001"/>
          <a:ext cx="8382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45197</xdr:rowOff>
    </xdr:from>
    <xdr:to>
      <xdr:col>81</xdr:col>
      <xdr:colOff>50800</xdr:colOff>
      <xdr:row>95</xdr:row>
      <xdr:rowOff>146069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332947"/>
          <a:ext cx="889000" cy="10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113113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146069</xdr:rowOff>
    </xdr:from>
    <xdr:to>
      <xdr:col>76</xdr:col>
      <xdr:colOff>114300</xdr:colOff>
      <xdr:row>96</xdr:row>
      <xdr:rowOff>94917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433819"/>
          <a:ext cx="889000" cy="12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44865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94917</xdr:rowOff>
    </xdr:from>
    <xdr:to>
      <xdr:col>71</xdr:col>
      <xdr:colOff>177800</xdr:colOff>
      <xdr:row>97</xdr:row>
      <xdr:rowOff>159851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554117"/>
          <a:ext cx="889000" cy="23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87718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53612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154901</xdr:rowOff>
    </xdr:from>
    <xdr:to>
      <xdr:col>85</xdr:col>
      <xdr:colOff>177800</xdr:colOff>
      <xdr:row>95</xdr:row>
      <xdr:rowOff>85051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2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6328</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1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165847</xdr:rowOff>
    </xdr:from>
    <xdr:to>
      <xdr:col>81</xdr:col>
      <xdr:colOff>101600</xdr:colOff>
      <xdr:row>95</xdr:row>
      <xdr:rowOff>95997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2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112524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05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95269</xdr:rowOff>
    </xdr:from>
    <xdr:to>
      <xdr:col>76</xdr:col>
      <xdr:colOff>165100</xdr:colOff>
      <xdr:row>96</xdr:row>
      <xdr:rowOff>25419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41946</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15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44117</xdr:rowOff>
    </xdr:from>
    <xdr:to>
      <xdr:col>72</xdr:col>
      <xdr:colOff>38100</xdr:colOff>
      <xdr:row>96</xdr:row>
      <xdr:rowOff>145717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50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162244</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27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109051</xdr:rowOff>
    </xdr:from>
    <xdr:to>
      <xdr:col>67</xdr:col>
      <xdr:colOff>101600</xdr:colOff>
      <xdr:row>98</xdr:row>
      <xdr:rowOff>39201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55728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136134</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1234"/>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85334</xdr:rowOff>
    </xdr:from>
    <xdr:to>
      <xdr:col>98</xdr:col>
      <xdr:colOff>38100</xdr:colOff>
      <xdr:row>39</xdr:row>
      <xdr:rowOff>15484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6611</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99333" y="6693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53472</xdr:rowOff>
    </xdr:from>
    <xdr:to>
      <xdr:col>116</xdr:col>
      <xdr:colOff>63500</xdr:colOff>
      <xdr:row>58</xdr:row>
      <xdr:rowOff>119469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997572"/>
          <a:ext cx="838200" cy="6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53472</xdr:rowOff>
    </xdr:from>
    <xdr:to>
      <xdr:col>111</xdr:col>
      <xdr:colOff>177800</xdr:colOff>
      <xdr:row>58</xdr:row>
      <xdr:rowOff>59279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997572"/>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59279</xdr:rowOff>
    </xdr:from>
    <xdr:to>
      <xdr:col>107</xdr:col>
      <xdr:colOff>50800</xdr:colOff>
      <xdr:row>58</xdr:row>
      <xdr:rowOff>108953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03379"/>
          <a:ext cx="889000" cy="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108953</xdr:rowOff>
    </xdr:from>
    <xdr:to>
      <xdr:col>102</xdr:col>
      <xdr:colOff>114300</xdr:colOff>
      <xdr:row>58</xdr:row>
      <xdr:rowOff>109890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53053"/>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155046</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27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2672</xdr:rowOff>
    </xdr:from>
    <xdr:to>
      <xdr:col>112</xdr:col>
      <xdr:colOff>38100</xdr:colOff>
      <xdr:row>58</xdr:row>
      <xdr:rowOff>104272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95399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3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8479</xdr:rowOff>
    </xdr:from>
    <xdr:to>
      <xdr:col>107</xdr:col>
      <xdr:colOff>101600</xdr:colOff>
      <xdr:row>58</xdr:row>
      <xdr:rowOff>110079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101206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4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58153</xdr:rowOff>
    </xdr:from>
    <xdr:to>
      <xdr:col>102</xdr:col>
      <xdr:colOff>165100</xdr:colOff>
      <xdr:row>58</xdr:row>
      <xdr:rowOff>159753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150880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9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59090</xdr:rowOff>
    </xdr:from>
    <xdr:to>
      <xdr:col>98</xdr:col>
      <xdr:colOff>38100</xdr:colOff>
      <xdr:row>58</xdr:row>
      <xdr:rowOff>160690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151817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49060</xdr:rowOff>
    </xdr:from>
    <xdr:to>
      <xdr:col>116</xdr:col>
      <xdr:colOff>63500</xdr:colOff>
      <xdr:row>74</xdr:row>
      <xdr:rowOff>49910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736360"/>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49060</xdr:rowOff>
    </xdr:from>
    <xdr:to>
      <xdr:col>111</xdr:col>
      <xdr:colOff>177800</xdr:colOff>
      <xdr:row>74</xdr:row>
      <xdr:rowOff>163328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736360"/>
          <a:ext cx="889000" cy="1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160297</xdr:rowOff>
    </xdr:from>
    <xdr:to>
      <xdr:col>107</xdr:col>
      <xdr:colOff>50800</xdr:colOff>
      <xdr:row>74</xdr:row>
      <xdr:rowOff>163328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847597"/>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160297</xdr:rowOff>
    </xdr:from>
    <xdr:to>
      <xdr:col>102</xdr:col>
      <xdr:colOff>114300</xdr:colOff>
      <xdr:row>75</xdr:row>
      <xdr:rowOff>128078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847597"/>
          <a:ext cx="889000" cy="13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23024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33087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170560</xdr:rowOff>
    </xdr:from>
    <xdr:to>
      <xdr:col>116</xdr:col>
      <xdr:colOff>114300</xdr:colOff>
      <xdr:row>74</xdr:row>
      <xdr:rowOff>100710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6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21987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3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169710</xdr:rowOff>
    </xdr:from>
    <xdr:to>
      <xdr:col>112</xdr:col>
      <xdr:colOff>38100</xdr:colOff>
      <xdr:row>74</xdr:row>
      <xdr:rowOff>99860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6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116387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46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112528</xdr:rowOff>
    </xdr:from>
    <xdr:to>
      <xdr:col>107</xdr:col>
      <xdr:colOff>101600</xdr:colOff>
      <xdr:row>75</xdr:row>
      <xdr:rowOff>42678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59205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7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109497</xdr:rowOff>
    </xdr:from>
    <xdr:to>
      <xdr:col>102</xdr:col>
      <xdr:colOff>165100</xdr:colOff>
      <xdr:row>75</xdr:row>
      <xdr:rowOff>39647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7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56174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57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77278</xdr:rowOff>
    </xdr:from>
    <xdr:to>
      <xdr:col>98</xdr:col>
      <xdr:colOff>38100</xdr:colOff>
      <xdr:row>76</xdr:row>
      <xdr:rowOff>7429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360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23955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1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人件費については、３年度、４年度と比較すると</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年度は、人口が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減少しているにもかかわらず類似団体平均及び前年度額よりわずかに下回った。要因としては退職手当組合負担金の大幅な減によるものが大きい。物件費については、臨時的な経費であるコロナ対策及び物価高騰対策や総合行政システム標準化やクラウド化対応委託料の増加が主な要因である。維持補修費については、除排雪経費がは前年度と比較するとほとんど降雪がなかったため大幅な減となったが、施設維持補修費は例年並みに支出があったため全体としては微減となった。扶助費について、増減傾向はコロナ関連経費が生じた２年度以降類似団体と同様だが、いずれも類似団体より給付事業費が多い。補助費等について、４年度では消防タンク車整備による広域事務組合への負担金の増加があったが令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はその分が減となった。単独事業による物価高騰対策事業支援金等の交付事業は国庫・県補助を受けながら５年度も継続した経費があったため総合的には微減となった。普通建設事業費（うち新規整備）については、４年度に小学校（旧県立高校分校舎）の改修工事が行われ新校舎として整備されたことが増加要因であったが。５年度はさらに学校給食センターの新築建替え工事が行われたこと、町営住宅も建替新築工事が４年度中一時的に取りやめとなったことによる大幅な減額があったが５年度ではその分も増額しており、新規整備分が大幅に増加した。ただし、６年度以降に公共施設の改修工事等は先送りにしてきた事案が多いため更新整備分が増額する見込み。積立金については、固定資産税や普通交付税が当初見込みより増加した。その分を基金に積立てたため増額となった。貸付金について、５年度は前年度と比較すると奨学金の貸付金が貸与者卒業や新規貸付生徒数減少により減少している。繰出金については、ほぼ横ばいであったものの、類似団体平均より高い傾向にある。これは依然として会計ごとの自主財源である保険税や診療報酬等の収入が改善される見込みが薄い状況が続いていることが原因であるため、今後もこの状況が続くことが想定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2,193
2,190
125.27
3,908,721
3,817,591
82,555
1,956,859
3,463,415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135585</xdr:rowOff>
    </xdr:from>
    <xdr:to>
      <xdr:col>24</xdr:col>
      <xdr:colOff>63500</xdr:colOff>
      <xdr:row>37</xdr:row>
      <xdr:rowOff>18371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307785"/>
          <a:ext cx="838200" cy="5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18371</xdr:rowOff>
    </xdr:from>
    <xdr:to>
      <xdr:col>19</xdr:col>
      <xdr:colOff>177800</xdr:colOff>
      <xdr:row>37</xdr:row>
      <xdr:rowOff>30715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36202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169904</xdr:rowOff>
    </xdr:from>
    <xdr:to>
      <xdr:col>15</xdr:col>
      <xdr:colOff>50800</xdr:colOff>
      <xdr:row>37</xdr:row>
      <xdr:rowOff>30715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342104"/>
          <a:ext cx="889000" cy="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169904</xdr:rowOff>
    </xdr:from>
    <xdr:to>
      <xdr:col>10</xdr:col>
      <xdr:colOff>114300</xdr:colOff>
      <xdr:row>37</xdr:row>
      <xdr:rowOff>54547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342104"/>
          <a:ext cx="889000" cy="5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64552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84785</xdr:rowOff>
    </xdr:from>
    <xdr:to>
      <xdr:col>24</xdr:col>
      <xdr:colOff>114300</xdr:colOff>
      <xdr:row>37</xdr:row>
      <xdr:rowOff>14935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107662</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139021</xdr:rowOff>
    </xdr:from>
    <xdr:to>
      <xdr:col>20</xdr:col>
      <xdr:colOff>38100</xdr:colOff>
      <xdr:row>37</xdr:row>
      <xdr:rowOff>69171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3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8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151365</xdr:rowOff>
    </xdr:from>
    <xdr:to>
      <xdr:col>15</xdr:col>
      <xdr:colOff>101600</xdr:colOff>
      <xdr:row>37</xdr:row>
      <xdr:rowOff>81515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3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98042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119104</xdr:rowOff>
    </xdr:from>
    <xdr:to>
      <xdr:col>10</xdr:col>
      <xdr:colOff>165100</xdr:colOff>
      <xdr:row>37</xdr:row>
      <xdr:rowOff>49254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9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65781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6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3747</xdr:rowOff>
    </xdr:from>
    <xdr:to>
      <xdr:col>6</xdr:col>
      <xdr:colOff>38100</xdr:colOff>
      <xdr:row>37</xdr:row>
      <xdr:rowOff>105347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96474</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44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81297</xdr:rowOff>
    </xdr:from>
    <xdr:to>
      <xdr:col>24</xdr:col>
      <xdr:colOff>63500</xdr:colOff>
      <xdr:row>55</xdr:row>
      <xdr:rowOff>110220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511047"/>
          <a:ext cx="8382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81297</xdr:rowOff>
    </xdr:from>
    <xdr:to>
      <xdr:col>19</xdr:col>
      <xdr:colOff>177800</xdr:colOff>
      <xdr:row>55</xdr:row>
      <xdr:rowOff>146446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511047"/>
          <a:ext cx="889000" cy="6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93039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116784</xdr:rowOff>
    </xdr:from>
    <xdr:to>
      <xdr:col>15</xdr:col>
      <xdr:colOff>50800</xdr:colOff>
      <xdr:row>55</xdr:row>
      <xdr:rowOff>146446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546534"/>
          <a:ext cx="889000" cy="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66905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66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116784</xdr:rowOff>
    </xdr:from>
    <xdr:to>
      <xdr:col>10</xdr:col>
      <xdr:colOff>114300</xdr:colOff>
      <xdr:row>57</xdr:row>
      <xdr:rowOff>62831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546534"/>
          <a:ext cx="889000" cy="28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59420</xdr:rowOff>
    </xdr:from>
    <xdr:to>
      <xdr:col>24</xdr:col>
      <xdr:colOff>114300</xdr:colOff>
      <xdr:row>55</xdr:row>
      <xdr:rowOff>161020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4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82297</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4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30497</xdr:rowOff>
    </xdr:from>
    <xdr:to>
      <xdr:col>20</xdr:col>
      <xdr:colOff>38100</xdr:colOff>
      <xdr:row>55</xdr:row>
      <xdr:rowOff>132097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148624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2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95646</xdr:rowOff>
    </xdr:from>
    <xdr:to>
      <xdr:col>15</xdr:col>
      <xdr:colOff>101600</xdr:colOff>
      <xdr:row>56</xdr:row>
      <xdr:rowOff>25796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5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42323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30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65984</xdr:rowOff>
    </xdr:from>
    <xdr:to>
      <xdr:col>10</xdr:col>
      <xdr:colOff>165100</xdr:colOff>
      <xdr:row>55</xdr:row>
      <xdr:rowOff>167584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4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12661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27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12031</xdr:rowOff>
    </xdr:from>
    <xdr:to>
      <xdr:col>6</xdr:col>
      <xdr:colOff>38100</xdr:colOff>
      <xdr:row>57</xdr:row>
      <xdr:rowOff>113631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130158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5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31535</xdr:rowOff>
    </xdr:from>
    <xdr:to>
      <xdr:col>24</xdr:col>
      <xdr:colOff>63500</xdr:colOff>
      <xdr:row>74</xdr:row>
      <xdr:rowOff>124187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18835"/>
          <a:ext cx="838200" cy="9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95916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3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8744</xdr:rowOff>
    </xdr:from>
    <xdr:to>
      <xdr:col>19</xdr:col>
      <xdr:colOff>177800</xdr:colOff>
      <xdr:row>74</xdr:row>
      <xdr:rowOff>124187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96044"/>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8744</xdr:rowOff>
    </xdr:from>
    <xdr:to>
      <xdr:col>15</xdr:col>
      <xdr:colOff>50800</xdr:colOff>
      <xdr:row>75</xdr:row>
      <xdr:rowOff>26808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96044"/>
          <a:ext cx="889000" cy="18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26808</xdr:rowOff>
    </xdr:from>
    <xdr:to>
      <xdr:col>10</xdr:col>
      <xdr:colOff>114300</xdr:colOff>
      <xdr:row>75</xdr:row>
      <xdr:rowOff>65136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85558"/>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152185</xdr:rowOff>
    </xdr:from>
    <xdr:to>
      <xdr:col>24</xdr:col>
      <xdr:colOff>114300</xdr:colOff>
      <xdr:row>74</xdr:row>
      <xdr:rowOff>82335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3612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1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73387</xdr:rowOff>
    </xdr:from>
    <xdr:to>
      <xdr:col>20</xdr:col>
      <xdr:colOff>38100</xdr:colOff>
      <xdr:row>75</xdr:row>
      <xdr:rowOff>3537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20064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3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129394</xdr:rowOff>
    </xdr:from>
    <xdr:to>
      <xdr:col>15</xdr:col>
      <xdr:colOff>101600</xdr:colOff>
      <xdr:row>74</xdr:row>
      <xdr:rowOff>59544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76071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2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147458</xdr:rowOff>
    </xdr:from>
    <xdr:to>
      <xdr:col>10</xdr:col>
      <xdr:colOff>165100</xdr:colOff>
      <xdr:row>75</xdr:row>
      <xdr:rowOff>77608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94135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0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14336</xdr:rowOff>
    </xdr:from>
    <xdr:to>
      <xdr:col>6</xdr:col>
      <xdr:colOff>38100</xdr:colOff>
      <xdr:row>75</xdr:row>
      <xdr:rowOff>115936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132463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4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153681</xdr:rowOff>
    </xdr:from>
    <xdr:to>
      <xdr:col>24</xdr:col>
      <xdr:colOff>63500</xdr:colOff>
      <xdr:row>96</xdr:row>
      <xdr:rowOff>164362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12881"/>
          <a:ext cx="838200" cy="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153681</xdr:rowOff>
    </xdr:from>
    <xdr:to>
      <xdr:col>19</xdr:col>
      <xdr:colOff>177800</xdr:colOff>
      <xdr:row>97</xdr:row>
      <xdr:rowOff>44576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12881"/>
          <a:ext cx="889000" cy="6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44576</xdr:rowOff>
    </xdr:from>
    <xdr:to>
      <xdr:col>15</xdr:col>
      <xdr:colOff>50800</xdr:colOff>
      <xdr:row>97</xdr:row>
      <xdr:rowOff>152031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75226"/>
          <a:ext cx="889000" cy="10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152031</xdr:rowOff>
    </xdr:from>
    <xdr:to>
      <xdr:col>10</xdr:col>
      <xdr:colOff>114300</xdr:colOff>
      <xdr:row>98</xdr:row>
      <xdr:rowOff>56257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82681"/>
          <a:ext cx="889000" cy="7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160233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35087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113562</xdr:rowOff>
    </xdr:from>
    <xdr:to>
      <xdr:col>24</xdr:col>
      <xdr:colOff>114300</xdr:colOff>
      <xdr:row>97</xdr:row>
      <xdr:rowOff>43712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136439</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2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102881</xdr:rowOff>
    </xdr:from>
    <xdr:to>
      <xdr:col>20</xdr:col>
      <xdr:colOff>38100</xdr:colOff>
      <xdr:row>97</xdr:row>
      <xdr:rowOff>33031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49558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3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165226</xdr:rowOff>
    </xdr:from>
    <xdr:to>
      <xdr:col>15</xdr:col>
      <xdr:colOff>101600</xdr:colOff>
      <xdr:row>97</xdr:row>
      <xdr:rowOff>95376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2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86503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1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101231</xdr:rowOff>
    </xdr:from>
    <xdr:to>
      <xdr:col>10</xdr:col>
      <xdr:colOff>165100</xdr:colOff>
      <xdr:row>98</xdr:row>
      <xdr:rowOff>31381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22508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5457</xdr:rowOff>
    </xdr:from>
    <xdr:to>
      <xdr:col>6</xdr:col>
      <xdr:colOff>38100</xdr:colOff>
      <xdr:row>98</xdr:row>
      <xdr:rowOff>107057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98184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0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43942</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0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43942</xdr:rowOff>
    </xdr:from>
    <xdr:to>
      <xdr:col>45</xdr:col>
      <xdr:colOff>177800</xdr:colOff>
      <xdr:row>39</xdr:row>
      <xdr:rowOff>43942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43942</xdr:rowOff>
    </xdr:from>
    <xdr:to>
      <xdr:col>41</xdr:col>
      <xdr:colOff>50800</xdr:colOff>
      <xdr:row>39</xdr:row>
      <xdr:rowOff>43942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164592</xdr:rowOff>
    </xdr:from>
    <xdr:to>
      <xdr:col>46</xdr:col>
      <xdr:colOff>38100</xdr:colOff>
      <xdr:row>39</xdr:row>
      <xdr:rowOff>94742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85869</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164592</xdr:rowOff>
    </xdr:from>
    <xdr:to>
      <xdr:col>41</xdr:col>
      <xdr:colOff>101600</xdr:colOff>
      <xdr:row>39</xdr:row>
      <xdr:rowOff>94742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85869</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164592</xdr:rowOff>
    </xdr:from>
    <xdr:to>
      <xdr:col>36</xdr:col>
      <xdr:colOff>165100</xdr:colOff>
      <xdr:row>39</xdr:row>
      <xdr:rowOff>94742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85869</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135730</xdr:rowOff>
    </xdr:from>
    <xdr:to>
      <xdr:col>55</xdr:col>
      <xdr:colOff>0</xdr:colOff>
      <xdr:row>58</xdr:row>
      <xdr:rowOff>144875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79830"/>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144875</xdr:rowOff>
    </xdr:from>
    <xdr:to>
      <xdr:col>50</xdr:col>
      <xdr:colOff>114300</xdr:colOff>
      <xdr:row>58</xdr:row>
      <xdr:rowOff>145501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88975"/>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141867</xdr:rowOff>
    </xdr:from>
    <xdr:to>
      <xdr:col>45</xdr:col>
      <xdr:colOff>177800</xdr:colOff>
      <xdr:row>58</xdr:row>
      <xdr:rowOff>145501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85967"/>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141867</xdr:rowOff>
    </xdr:from>
    <xdr:to>
      <xdr:col>41</xdr:col>
      <xdr:colOff>50800</xdr:colOff>
      <xdr:row>58</xdr:row>
      <xdr:rowOff>160986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085967"/>
          <a:ext cx="889000" cy="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142953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97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84930</xdr:rowOff>
    </xdr:from>
    <xdr:to>
      <xdr:col>55</xdr:col>
      <xdr:colOff>50800</xdr:colOff>
      <xdr:row>59</xdr:row>
      <xdr:rowOff>15080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171307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94075</xdr:rowOff>
    </xdr:from>
    <xdr:to>
      <xdr:col>50</xdr:col>
      <xdr:colOff>165100</xdr:colOff>
      <xdr:row>59</xdr:row>
      <xdr:rowOff>24225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15352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1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94701</xdr:rowOff>
    </xdr:from>
    <xdr:to>
      <xdr:col>46</xdr:col>
      <xdr:colOff>38100</xdr:colOff>
      <xdr:row>59</xdr:row>
      <xdr:rowOff>24851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3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15978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13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91067</xdr:rowOff>
    </xdr:from>
    <xdr:to>
      <xdr:col>41</xdr:col>
      <xdr:colOff>101600</xdr:colOff>
      <xdr:row>59</xdr:row>
      <xdr:rowOff>21217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12344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12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110186</xdr:rowOff>
    </xdr:from>
    <xdr:to>
      <xdr:col>36</xdr:col>
      <xdr:colOff>165100</xdr:colOff>
      <xdr:row>59</xdr:row>
      <xdr:rowOff>40336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31463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1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2862</xdr:rowOff>
    </xdr:from>
    <xdr:to>
      <xdr:col>55</xdr:col>
      <xdr:colOff>0</xdr:colOff>
      <xdr:row>79</xdr:row>
      <xdr:rowOff>24315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547412"/>
          <a:ext cx="838200" cy="2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12553</xdr:rowOff>
    </xdr:from>
    <xdr:to>
      <xdr:col>50</xdr:col>
      <xdr:colOff>114300</xdr:colOff>
      <xdr:row>79</xdr:row>
      <xdr:rowOff>24315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557103"/>
          <a:ext cx="889000" cy="1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2488</xdr:rowOff>
    </xdr:from>
    <xdr:to>
      <xdr:col>45</xdr:col>
      <xdr:colOff>177800</xdr:colOff>
      <xdr:row>79</xdr:row>
      <xdr:rowOff>12553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47038"/>
          <a:ext cx="889000" cy="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140188</xdr:rowOff>
    </xdr:from>
    <xdr:to>
      <xdr:col>41</xdr:col>
      <xdr:colOff>50800</xdr:colOff>
      <xdr:row>79</xdr:row>
      <xdr:rowOff>2488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513288"/>
          <a:ext cx="889000" cy="3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123512</xdr:rowOff>
    </xdr:from>
    <xdr:to>
      <xdr:col>55</xdr:col>
      <xdr:colOff>50800</xdr:colOff>
      <xdr:row>79</xdr:row>
      <xdr:rowOff>53662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41816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144965</xdr:rowOff>
    </xdr:from>
    <xdr:to>
      <xdr:col>50</xdr:col>
      <xdr:colOff>165100</xdr:colOff>
      <xdr:row>79</xdr:row>
      <xdr:rowOff>75115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5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66242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6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133203</xdr:rowOff>
    </xdr:from>
    <xdr:to>
      <xdr:col>46</xdr:col>
      <xdr:colOff>38100</xdr:colOff>
      <xdr:row>79</xdr:row>
      <xdr:rowOff>63353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5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54480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5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123138</xdr:rowOff>
    </xdr:from>
    <xdr:to>
      <xdr:col>41</xdr:col>
      <xdr:colOff>101600</xdr:colOff>
      <xdr:row>79</xdr:row>
      <xdr:rowOff>53288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9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44415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89388</xdr:rowOff>
    </xdr:from>
    <xdr:to>
      <xdr:col>36</xdr:col>
      <xdr:colOff>165100</xdr:colOff>
      <xdr:row>79</xdr:row>
      <xdr:rowOff>19538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6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36065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2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122895</xdr:rowOff>
    </xdr:from>
    <xdr:to>
      <xdr:col>55</xdr:col>
      <xdr:colOff>0</xdr:colOff>
      <xdr:row>98</xdr:row>
      <xdr:rowOff>59767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53545"/>
          <a:ext cx="838200" cy="10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61051</xdr:rowOff>
    </xdr:from>
    <xdr:to>
      <xdr:col>50</xdr:col>
      <xdr:colOff>114300</xdr:colOff>
      <xdr:row>98</xdr:row>
      <xdr:rowOff>59767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91701"/>
          <a:ext cx="889000" cy="17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61051</xdr:rowOff>
    </xdr:from>
    <xdr:to>
      <xdr:col>45</xdr:col>
      <xdr:colOff>177800</xdr:colOff>
      <xdr:row>97</xdr:row>
      <xdr:rowOff>105294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91701"/>
          <a:ext cx="889000" cy="4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163606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7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105294</xdr:rowOff>
    </xdr:from>
    <xdr:to>
      <xdr:col>41</xdr:col>
      <xdr:colOff>50800</xdr:colOff>
      <xdr:row>98</xdr:row>
      <xdr:rowOff>10387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35944"/>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162704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53008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72095</xdr:rowOff>
    </xdr:from>
    <xdr:to>
      <xdr:col>55</xdr:col>
      <xdr:colOff>50800</xdr:colOff>
      <xdr:row>98</xdr:row>
      <xdr:rowOff>2245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50522</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8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8967</xdr:rowOff>
    </xdr:from>
    <xdr:to>
      <xdr:col>50</xdr:col>
      <xdr:colOff>165100</xdr:colOff>
      <xdr:row>98</xdr:row>
      <xdr:rowOff>110567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101694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0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10251</xdr:rowOff>
    </xdr:from>
    <xdr:to>
      <xdr:col>46</xdr:col>
      <xdr:colOff>38100</xdr:colOff>
      <xdr:row>97</xdr:row>
      <xdr:rowOff>111851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128378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41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54494</xdr:rowOff>
    </xdr:from>
    <xdr:to>
      <xdr:col>41</xdr:col>
      <xdr:colOff>101600</xdr:colOff>
      <xdr:row>97</xdr:row>
      <xdr:rowOff>156094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8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1171</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4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131037</xdr:rowOff>
    </xdr:from>
    <xdr:to>
      <xdr:col>36</xdr:col>
      <xdr:colOff>165100</xdr:colOff>
      <xdr:row>98</xdr:row>
      <xdr:rowOff>61187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52314</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85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128163</xdr:rowOff>
    </xdr:from>
    <xdr:to>
      <xdr:col>85</xdr:col>
      <xdr:colOff>127000</xdr:colOff>
      <xdr:row>35</xdr:row>
      <xdr:rowOff>53975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957463"/>
          <a:ext cx="838200" cy="9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36245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0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128163</xdr:rowOff>
    </xdr:from>
    <xdr:to>
      <xdr:col>81</xdr:col>
      <xdr:colOff>50800</xdr:colOff>
      <xdr:row>36</xdr:row>
      <xdr:rowOff>35558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957463"/>
          <a:ext cx="889000" cy="2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91321</xdr:rowOff>
    </xdr:from>
    <xdr:to>
      <xdr:col>76</xdr:col>
      <xdr:colOff>114300</xdr:colOff>
      <xdr:row>36</xdr:row>
      <xdr:rowOff>35558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234821"/>
          <a:ext cx="889000" cy="97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116926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91321</xdr:rowOff>
    </xdr:from>
    <xdr:to>
      <xdr:col>71</xdr:col>
      <xdr:colOff>177800</xdr:colOff>
      <xdr:row>31</xdr:row>
      <xdr:rowOff>69817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234821"/>
          <a:ext cx="889000" cy="14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141112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71427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3175</xdr:rowOff>
    </xdr:from>
    <xdr:to>
      <xdr:col>85</xdr:col>
      <xdr:colOff>177800</xdr:colOff>
      <xdr:row>35</xdr:row>
      <xdr:rowOff>104775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26052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5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77363</xdr:rowOff>
    </xdr:from>
    <xdr:to>
      <xdr:col>81</xdr:col>
      <xdr:colOff>101600</xdr:colOff>
      <xdr:row>35</xdr:row>
      <xdr:rowOff>7513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0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24040</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181795" y="568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156208</xdr:rowOff>
    </xdr:from>
    <xdr:to>
      <xdr:col>76</xdr:col>
      <xdr:colOff>165100</xdr:colOff>
      <xdr:row>36</xdr:row>
      <xdr:rowOff>86358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102885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3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40521</xdr:rowOff>
    </xdr:from>
    <xdr:to>
      <xdr:col>72</xdr:col>
      <xdr:colOff>38100</xdr:colOff>
      <xdr:row>30</xdr:row>
      <xdr:rowOff>142121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18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158648</xdr:rowOff>
    </xdr:from>
    <xdr:ext cx="59901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03795" y="495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19017</xdr:rowOff>
    </xdr:from>
    <xdr:to>
      <xdr:col>67</xdr:col>
      <xdr:colOff>101600</xdr:colOff>
      <xdr:row>31</xdr:row>
      <xdr:rowOff>120617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33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137144</xdr:rowOff>
    </xdr:from>
    <xdr:ext cx="59901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14795" y="510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40432</xdr:rowOff>
    </xdr:from>
    <xdr:to>
      <xdr:col>85</xdr:col>
      <xdr:colOff>127000</xdr:colOff>
      <xdr:row>57</xdr:row>
      <xdr:rowOff>64450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641632"/>
          <a:ext cx="838200" cy="19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51529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24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64450</xdr:rowOff>
    </xdr:from>
    <xdr:to>
      <xdr:col>81</xdr:col>
      <xdr:colOff>50800</xdr:colOff>
      <xdr:row>58</xdr:row>
      <xdr:rowOff>71113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37100"/>
          <a:ext cx="889000" cy="17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26895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71113</xdr:rowOff>
    </xdr:from>
    <xdr:to>
      <xdr:col>76</xdr:col>
      <xdr:colOff>114300</xdr:colOff>
      <xdr:row>58</xdr:row>
      <xdr:rowOff>78500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10015213"/>
          <a:ext cx="889000" cy="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6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78500</xdr:rowOff>
    </xdr:from>
    <xdr:to>
      <xdr:col>71</xdr:col>
      <xdr:colOff>177800</xdr:colOff>
      <xdr:row>58</xdr:row>
      <xdr:rowOff>88463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10022600"/>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161082</xdr:rowOff>
    </xdr:from>
    <xdr:to>
      <xdr:col>85</xdr:col>
      <xdr:colOff>177800</xdr:colOff>
      <xdr:row>56</xdr:row>
      <xdr:rowOff>91232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12509</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44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13650</xdr:rowOff>
    </xdr:from>
    <xdr:to>
      <xdr:col>81</xdr:col>
      <xdr:colOff>101600</xdr:colOff>
      <xdr:row>57</xdr:row>
      <xdr:rowOff>115250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8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131777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56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20313</xdr:rowOff>
    </xdr:from>
    <xdr:to>
      <xdr:col>76</xdr:col>
      <xdr:colOff>165100</xdr:colOff>
      <xdr:row>58</xdr:row>
      <xdr:rowOff>121913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6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113040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05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27700</xdr:rowOff>
    </xdr:from>
    <xdr:to>
      <xdr:col>72</xdr:col>
      <xdr:colOff>38100</xdr:colOff>
      <xdr:row>58</xdr:row>
      <xdr:rowOff>129300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120427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0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37663</xdr:rowOff>
    </xdr:from>
    <xdr:to>
      <xdr:col>67</xdr:col>
      <xdr:colOff>101600</xdr:colOff>
      <xdr:row>58</xdr:row>
      <xdr:rowOff>139263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130390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138675</xdr:rowOff>
    </xdr:from>
    <xdr:to>
      <xdr:col>85</xdr:col>
      <xdr:colOff>127000</xdr:colOff>
      <xdr:row>79</xdr:row>
      <xdr:rowOff>24172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11775"/>
          <a:ext cx="8382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72454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45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24172</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68722"/>
          <a:ext cx="889000" cy="7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98875</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43425"/>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97484</xdr:rowOff>
    </xdr:from>
    <xdr:to>
      <xdr:col>71</xdr:col>
      <xdr:colOff>177800</xdr:colOff>
      <xdr:row>79</xdr:row>
      <xdr:rowOff>98875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42034"/>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87875</xdr:rowOff>
    </xdr:from>
    <xdr:to>
      <xdr:col>85</xdr:col>
      <xdr:colOff>177800</xdr:colOff>
      <xdr:row>79</xdr:row>
      <xdr:rowOff>18025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110752</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144822</xdr:rowOff>
    </xdr:from>
    <xdr:to>
      <xdr:col>81</xdr:col>
      <xdr:colOff>101600</xdr:colOff>
      <xdr:row>79</xdr:row>
      <xdr:rowOff>74972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66099</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4111" y="1361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48075</xdr:rowOff>
    </xdr:from>
    <xdr:to>
      <xdr:col>72</xdr:col>
      <xdr:colOff>38100</xdr:colOff>
      <xdr:row>79</xdr:row>
      <xdr:rowOff>149675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140802</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46684</xdr:rowOff>
    </xdr:from>
    <xdr:to>
      <xdr:col>67</xdr:col>
      <xdr:colOff>101600</xdr:colOff>
      <xdr:row>79</xdr:row>
      <xdr:rowOff>148284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139411</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8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98154</xdr:rowOff>
    </xdr:from>
    <xdr:to>
      <xdr:col>85</xdr:col>
      <xdr:colOff>127000</xdr:colOff>
      <xdr:row>96</xdr:row>
      <xdr:rowOff>156021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57354"/>
          <a:ext cx="838200" cy="5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156021</xdr:rowOff>
    </xdr:from>
    <xdr:to>
      <xdr:col>81</xdr:col>
      <xdr:colOff>50800</xdr:colOff>
      <xdr:row>97</xdr:row>
      <xdr:rowOff>12633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15221"/>
          <a:ext cx="889000" cy="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12633</xdr:rowOff>
    </xdr:from>
    <xdr:to>
      <xdr:col>76</xdr:col>
      <xdr:colOff>114300</xdr:colOff>
      <xdr:row>97</xdr:row>
      <xdr:rowOff>55020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43283"/>
          <a:ext cx="8890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55020</xdr:rowOff>
    </xdr:from>
    <xdr:to>
      <xdr:col>71</xdr:col>
      <xdr:colOff>177800</xdr:colOff>
      <xdr:row>97</xdr:row>
      <xdr:rowOff>55570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85670"/>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97091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115975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47354</xdr:rowOff>
    </xdr:from>
    <xdr:to>
      <xdr:col>85</xdr:col>
      <xdr:colOff>177800</xdr:colOff>
      <xdr:row>96</xdr:row>
      <xdr:rowOff>148954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0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70231</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5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105221</xdr:rowOff>
    </xdr:from>
    <xdr:to>
      <xdr:col>81</xdr:col>
      <xdr:colOff>101600</xdr:colOff>
      <xdr:row>97</xdr:row>
      <xdr:rowOff>35371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51898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33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133283</xdr:rowOff>
    </xdr:from>
    <xdr:to>
      <xdr:col>76</xdr:col>
      <xdr:colOff>165100</xdr:colOff>
      <xdr:row>97</xdr:row>
      <xdr:rowOff>63433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79960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36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4220</xdr:rowOff>
    </xdr:from>
    <xdr:to>
      <xdr:col>72</xdr:col>
      <xdr:colOff>38100</xdr:colOff>
      <xdr:row>97</xdr:row>
      <xdr:rowOff>105820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96947</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72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4770</xdr:rowOff>
    </xdr:from>
    <xdr:to>
      <xdr:col>67</xdr:col>
      <xdr:colOff>101600</xdr:colOff>
      <xdr:row>97</xdr:row>
      <xdr:rowOff>106370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97497</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72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及び総務費については、主に人件費の増減によりわずかに増減している。民生費では物価高騰対応重点支援事業非課税世帯等臨時給付金を行ったことで増額している。衛生費については、４年度におけるコロナ感染症対策による診療施設会計繰出金の増額及び水道料増加対策に係る繰出金増額となったものが事業費減により５年度は減額した。土木費については、町営住宅建替え新築事業の増額及び学校給食センターの新築建替え事業といった新規整備事業分で大幅に増加した。消防費については、４年度における消防タンク車整備による広域事務組合への負担金が大幅に増加した分が皆減により減少。教育費については、４年度の小学校改修事業に続き５年度はさらに学校給食センター新築建替え工事による建設事業費の大幅な増があったため急増しているが臨時的なものである。公債費については、５年度から償還開始したデジタル防災無線整備事業に伴う緊急防災・減災事業債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５年度財政調整基金残高率は、固定資産税や普通交付税の増加分の一部を基金に積み立てしたため、</a:t>
          </a:r>
          <a:r>
            <a:rPr kumimoji="1" lang="en-US" altLang="ja-JP" sz="1100">
              <a:solidFill>
                <a:sysClr val="windowText" lastClr="000000"/>
              </a:solidFill>
              <a:latin typeface="ＭＳ ゴシック" pitchFamily="49" charset="-128"/>
              <a:ea typeface="ＭＳ ゴシック" pitchFamily="49" charset="-128"/>
            </a:rPr>
            <a:t>16.23</a:t>
          </a:r>
          <a:r>
            <a:rPr kumimoji="1" lang="ja-JP" altLang="en-US" sz="1100">
              <a:solidFill>
                <a:sysClr val="windowText" lastClr="000000"/>
              </a:solidFill>
              <a:latin typeface="ＭＳ ゴシック" pitchFamily="49" charset="-128"/>
              <a:ea typeface="ＭＳ ゴシック" pitchFamily="49" charset="-128"/>
            </a:rPr>
            <a:t>％増の</a:t>
          </a:r>
          <a:r>
            <a:rPr kumimoji="1" lang="en-US" altLang="ja-JP" sz="1100">
              <a:solidFill>
                <a:sysClr val="windowText" lastClr="000000"/>
              </a:solidFill>
              <a:latin typeface="ＭＳ ゴシック" pitchFamily="49" charset="-128"/>
              <a:ea typeface="ＭＳ ゴシック" pitchFamily="49" charset="-128"/>
            </a:rPr>
            <a:t>57.12</a:t>
          </a:r>
          <a:r>
            <a:rPr kumimoji="1" lang="ja-JP" altLang="en-US" sz="1100">
              <a:solidFill>
                <a:sysClr val="windowText" lastClr="000000"/>
              </a:solidFill>
              <a:latin typeface="ＭＳ ゴシック" pitchFamily="49" charset="-128"/>
              <a:ea typeface="ＭＳ ゴシック" pitchFamily="49" charset="-128"/>
            </a:rPr>
            <a:t>％になり、標準財政規模比でみると５割以上となった。実質収支額については、平成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年度から微増傾向となっていて４年度までは望ましいとされる</a:t>
          </a:r>
          <a:r>
            <a:rPr kumimoji="1" lang="en-US" altLang="ja-JP" sz="1100">
              <a:solidFill>
                <a:sysClr val="windowText" lastClr="000000"/>
              </a:solidFill>
              <a:latin typeface="ＭＳ ゴシック" pitchFamily="49" charset="-128"/>
              <a:ea typeface="ＭＳ ゴシック" pitchFamily="49" charset="-128"/>
            </a:rPr>
            <a:t>3</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5</a:t>
          </a:r>
          <a:r>
            <a:rPr kumimoji="1" lang="ja-JP" altLang="en-US" sz="1100">
              <a:solidFill>
                <a:sysClr val="windowText" lastClr="000000"/>
              </a:solidFill>
              <a:latin typeface="ＭＳ ゴシック" pitchFamily="49" charset="-128"/>
              <a:ea typeface="ＭＳ ゴシック" pitchFamily="49" charset="-128"/>
            </a:rPr>
            <a:t>％の目安を大幅に超過していたが、予算額を精査し収支の見直しを徹底したため、５年度では</a:t>
          </a:r>
          <a:r>
            <a:rPr kumimoji="1" lang="en-US" altLang="ja-JP" sz="1100">
              <a:solidFill>
                <a:sysClr val="windowText" lastClr="000000"/>
              </a:solidFill>
              <a:latin typeface="ＭＳ ゴシック" pitchFamily="49" charset="-128"/>
              <a:ea typeface="ＭＳ ゴシック" pitchFamily="49" charset="-128"/>
            </a:rPr>
            <a:t>4.22</a:t>
          </a:r>
          <a:r>
            <a:rPr kumimoji="1" lang="ja-JP" altLang="en-US" sz="1100">
              <a:solidFill>
                <a:sysClr val="windowText" lastClr="000000"/>
              </a:solidFill>
              <a:latin typeface="ＭＳ ゴシック" pitchFamily="49" charset="-128"/>
              <a:ea typeface="ＭＳ ゴシック" pitchFamily="49" charset="-128"/>
            </a:rPr>
            <a:t>％まで下げることができた。今後も適切な財政運営を目指すべくこれまで以上に不用額の精査を厳密に行う必要がある。</a:t>
          </a:r>
        </a:p>
        <a:p>
          <a:r>
            <a:rPr kumimoji="1" lang="ja-JP" altLang="en-US" sz="1100">
              <a:solidFill>
                <a:sysClr val="windowText" lastClr="000000"/>
              </a:solidFill>
              <a:latin typeface="ＭＳ ゴシック" pitchFamily="49" charset="-128"/>
              <a:ea typeface="ＭＳ ゴシック" pitchFamily="49" charset="-128"/>
            </a:rPr>
            <a:t>　実質単年度収支については、</a:t>
          </a:r>
          <a:r>
            <a:rPr kumimoji="1" lang="ja-JP" altLang="en-US" sz="1100">
              <a:solidFill>
                <a:srgbClr val="FF0000"/>
              </a:solidFill>
              <a:latin typeface="ＭＳ ゴシック" pitchFamily="49" charset="-128"/>
              <a:ea typeface="ＭＳ ゴシック" pitchFamily="49" charset="-128"/>
            </a:rPr>
            <a:t>令和</a:t>
          </a:r>
          <a:r>
            <a:rPr kumimoji="1" lang="en-US" altLang="ja-JP" sz="1100">
              <a:solidFill>
                <a:srgbClr val="FF0000"/>
              </a:solidFill>
              <a:latin typeface="ＭＳ ゴシック" pitchFamily="49" charset="-128"/>
              <a:ea typeface="ＭＳ ゴシック" pitchFamily="49" charset="-128"/>
            </a:rPr>
            <a:t>4</a:t>
          </a:r>
          <a:r>
            <a:rPr kumimoji="1" lang="ja-JP" altLang="en-US" sz="1100">
              <a:solidFill>
                <a:srgbClr val="FF0000"/>
              </a:solidFill>
              <a:latin typeface="ＭＳ ゴシック" pitchFamily="49" charset="-128"/>
              <a:ea typeface="ＭＳ ゴシック" pitchFamily="49" charset="-128"/>
            </a:rPr>
            <a:t>年度までは増加傾向であり、固定資産税や普通交付税の増額分の一部を基金に積み立てたことが要因。しかし、令和５年度では大きく減少した。これは、不用額を精査し実収支に対し余力がある分を財政調整基金へ積み立てたことによるものである。今後も必要経費の精査を密に行い、財政の健全化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ＭＳ ゴシック" pitchFamily="49" charset="-128"/>
              <a:ea typeface="ＭＳ ゴシック" pitchFamily="49" charset="-128"/>
            </a:rPr>
            <a:t>R</a:t>
          </a:r>
          <a:r>
            <a:rPr kumimoji="1" lang="ja-JP" altLang="en-US" sz="1400">
              <a:solidFill>
                <a:sysClr val="windowText" lastClr="000000"/>
              </a:solidFill>
              <a:latin typeface="ＭＳ ゴシック" pitchFamily="49" charset="-128"/>
              <a:ea typeface="ＭＳ ゴシック" pitchFamily="49" charset="-128"/>
            </a:rPr>
            <a:t>元年度以降全ての会計において収支が黒字となったため、連結実質収支も黒字となっている。</a:t>
          </a:r>
        </a:p>
        <a:p>
          <a:r>
            <a:rPr kumimoji="1" lang="ja-JP" altLang="en-US" sz="1400">
              <a:solidFill>
                <a:sysClr val="windowText" lastClr="000000"/>
              </a:solidFill>
              <a:latin typeface="ＭＳ ゴシック" pitchFamily="49" charset="-128"/>
              <a:ea typeface="ＭＳ ゴシック" pitchFamily="49" charset="-128"/>
            </a:rPr>
            <a:t>実質赤字比率について、</a:t>
          </a:r>
          <a:r>
            <a:rPr kumimoji="1" lang="en-US" altLang="ja-JP" sz="1400">
              <a:solidFill>
                <a:sysClr val="windowText" lastClr="000000"/>
              </a:solidFill>
              <a:latin typeface="ＭＳ ゴシック" pitchFamily="49" charset="-128"/>
              <a:ea typeface="ＭＳ ゴシック" pitchFamily="49" charset="-128"/>
            </a:rPr>
            <a:t>R5</a:t>
          </a:r>
          <a:r>
            <a:rPr kumimoji="1" lang="ja-JP" altLang="en-US" sz="1400">
              <a:solidFill>
                <a:sysClr val="windowText" lastClr="000000"/>
              </a:solidFill>
              <a:latin typeface="ＭＳ ゴシック" pitchFamily="49" charset="-128"/>
              <a:ea typeface="ＭＳ ゴシック" pitchFamily="49" charset="-128"/>
            </a:rPr>
            <a:t>年度は</a:t>
          </a:r>
          <a:r>
            <a:rPr kumimoji="1" lang="en-US" altLang="ja-JP" sz="1400">
              <a:solidFill>
                <a:sysClr val="windowText" lastClr="000000"/>
              </a:solidFill>
              <a:latin typeface="ＭＳ ゴシック" pitchFamily="49" charset="-128"/>
              <a:ea typeface="ＭＳ ゴシック" pitchFamily="49" charset="-128"/>
            </a:rPr>
            <a:t>R4</a:t>
          </a:r>
          <a:r>
            <a:rPr kumimoji="1" lang="ja-JP" altLang="en-US" sz="1400">
              <a:solidFill>
                <a:sysClr val="windowText" lastClr="000000"/>
              </a:solidFill>
              <a:latin typeface="ＭＳ ゴシック" pitchFamily="49" charset="-128"/>
              <a:ea typeface="ＭＳ ゴシック" pitchFamily="49" charset="-128"/>
            </a:rPr>
            <a:t>年度と比較し</a:t>
          </a:r>
          <a:r>
            <a:rPr kumimoji="1" lang="en-US" altLang="ja-JP" sz="1400">
              <a:solidFill>
                <a:sysClr val="windowText" lastClr="000000"/>
              </a:solidFill>
              <a:latin typeface="ＭＳ ゴシック" pitchFamily="49" charset="-128"/>
              <a:ea typeface="ＭＳ ゴシック" pitchFamily="49" charset="-128"/>
            </a:rPr>
            <a:t>8.5</a:t>
          </a:r>
          <a:r>
            <a:rPr kumimoji="1" lang="ja-JP" altLang="en-US" sz="1400">
              <a:solidFill>
                <a:sysClr val="windowText" lastClr="000000"/>
              </a:solidFill>
              <a:latin typeface="ＭＳ ゴシック" pitchFamily="49" charset="-128"/>
              <a:ea typeface="ＭＳ ゴシック" pitchFamily="49" charset="-128"/>
            </a:rPr>
            <a:t>％の減となった。要因は、不用額の精査をこれまで以上に厳しく行い、算出された予算を充当可能基金へ積立てしたためである。今後は財政状況や健全化比率に注意し、基金の積立等財源の確保に努めて健全且つ適切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元利償還金については、年々増加傾向にあり令和</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年度については防災行政無線デジタル化工事事業に係る元金償還の償還が始まったことで直近</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年間で最高の</a:t>
          </a:r>
          <a:r>
            <a:rPr kumimoji="1" lang="en-US" altLang="ja-JP" sz="1200">
              <a:solidFill>
                <a:sysClr val="windowText" lastClr="000000"/>
              </a:solidFill>
              <a:latin typeface="ＭＳ ゴシック" pitchFamily="49" charset="-128"/>
              <a:ea typeface="ＭＳ ゴシック" pitchFamily="49" charset="-128"/>
            </a:rPr>
            <a:t>337</a:t>
          </a:r>
          <a:r>
            <a:rPr kumimoji="1" lang="ja-JP" altLang="en-US" sz="1200">
              <a:solidFill>
                <a:sysClr val="windowText" lastClr="000000"/>
              </a:solidFill>
              <a:latin typeface="ＭＳ ゴシック" pitchFamily="49" charset="-128"/>
              <a:ea typeface="ＭＳ ゴシック" pitchFamily="49" charset="-128"/>
            </a:rPr>
            <a:t>百万円となった。　算入公債費等については、大規模な建設事業等に対して、交付税算入率の高い過疎対策事業債や緊急防災・減災事業債充を充当していることから令和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年度以降大幅に増加している。</a:t>
          </a:r>
        </a:p>
        <a:p>
          <a:r>
            <a:rPr kumimoji="1" lang="ja-JP" altLang="en-US" sz="1200">
              <a:solidFill>
                <a:sysClr val="windowText" lastClr="000000"/>
              </a:solidFill>
              <a:latin typeface="ＭＳ ゴシック" pitchFamily="49" charset="-128"/>
              <a:ea typeface="ＭＳ ゴシック" pitchFamily="49" charset="-128"/>
            </a:rPr>
            <a:t>　令和</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年度は今別小学校改修工事、令和</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度は学校給食センター新築工事に係る地方債の借入を行ったため、これまで以上に元利償還金が増えることが見込まれる。繰上償還や新規地方債の発行抑制など対策を講じることで、実質公債費比率の引き下げを目指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mn-lt"/>
              <a:ea typeface="+mn-ea"/>
              <a:cs typeface="+mn-cs"/>
            </a:rPr>
            <a:t>一般会計等に係る地方債の現在高については、令和</a:t>
          </a:r>
          <a:r>
            <a:rPr kumimoji="1" lang="en-US" altLang="ja-JP" sz="1400">
              <a:solidFill>
                <a:sysClr val="windowText" lastClr="000000"/>
              </a:solidFill>
              <a:effectLst/>
              <a:latin typeface="+mn-lt"/>
              <a:ea typeface="+mn-ea"/>
              <a:cs typeface="+mn-cs"/>
            </a:rPr>
            <a:t>4</a:t>
          </a:r>
          <a:r>
            <a:rPr kumimoji="1" lang="ja-JP" altLang="en-US" sz="1400">
              <a:solidFill>
                <a:sysClr val="windowText" lastClr="000000"/>
              </a:solidFill>
              <a:effectLst/>
              <a:latin typeface="+mn-lt"/>
              <a:ea typeface="+mn-ea"/>
              <a:cs typeface="+mn-cs"/>
            </a:rPr>
            <a:t>年度に今別小学校改修工事事業、令和</a:t>
          </a:r>
          <a:r>
            <a:rPr kumimoji="1" lang="en-US" altLang="ja-JP" sz="1400">
              <a:solidFill>
                <a:sysClr val="windowText" lastClr="000000"/>
              </a:solidFill>
              <a:effectLst/>
              <a:latin typeface="+mn-lt"/>
              <a:ea typeface="+mn-ea"/>
              <a:cs typeface="+mn-cs"/>
            </a:rPr>
            <a:t>5</a:t>
          </a:r>
          <a:r>
            <a:rPr kumimoji="1" lang="ja-JP" altLang="en-US" sz="1400">
              <a:solidFill>
                <a:sysClr val="windowText" lastClr="000000"/>
              </a:solidFill>
              <a:effectLst/>
              <a:latin typeface="+mn-lt"/>
              <a:ea typeface="+mn-ea"/>
              <a:cs typeface="+mn-cs"/>
            </a:rPr>
            <a:t>年度に学校給食センター新築工事に係る地方債の借入れをしたため増加傾向となっている。充当可能基金については、令和</a:t>
          </a:r>
          <a:r>
            <a:rPr kumimoji="1" lang="en-US" altLang="ja-JP" sz="1400">
              <a:solidFill>
                <a:sysClr val="windowText" lastClr="000000"/>
              </a:solidFill>
              <a:effectLst/>
              <a:latin typeface="+mn-lt"/>
              <a:ea typeface="+mn-ea"/>
              <a:cs typeface="+mn-cs"/>
            </a:rPr>
            <a:t>4</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5</a:t>
          </a:r>
          <a:r>
            <a:rPr kumimoji="1" lang="ja-JP" altLang="en-US" sz="1400">
              <a:solidFill>
                <a:sysClr val="windowText" lastClr="000000"/>
              </a:solidFill>
              <a:effectLst/>
              <a:latin typeface="+mn-lt"/>
              <a:ea typeface="+mn-ea"/>
              <a:cs typeface="+mn-cs"/>
            </a:rPr>
            <a:t>年度に物価高騰に伴う普通交付税の再算定が行われ、一部を基金積立したため、増加傾向となっている　今回将来負担比率が下がったのは一時的なものだと考えられ、地方債残高の増や充当可能基金の取り崩し等により今後将来負担比率が増加することが見込まれるため、引き続き財政の健全化に努める。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青森県今別町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財政調整基金、町ふるさと基金及び減債基金において、固定資産税や地方交付税が見込よりも増加したため、その増加分を積立てたことから基金全体として増加した。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年度以降で保留している大規模な解体・整備事業に基金を充当することが見込まれ</a:t>
          </a:r>
          <a:r>
            <a:rPr kumimoji="1" lang="ja-JP" altLang="en-US" sz="1100">
              <a:solidFill>
                <a:sysClr val="windowText" lastClr="000000"/>
              </a:solidFill>
              <a:effectLst/>
              <a:latin typeface="+mn-lt"/>
              <a:ea typeface="+mn-ea"/>
              <a:cs typeface="+mn-cs"/>
            </a:rPr>
            <a:t>ていたため、当面の目標としていた財政調整基金残高を</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億円以上とすることができたので、保留していた学校施設大規模修繕や、公共施設の更新・長寿命化に対して適切な基金運用を行う予定。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町ふるさと基金については、地域の特色を活かし、個性豊かな魅力ある地域づくりに資するため、地域づくり特別事業に充てるものとなっている。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公共施設修繕等基金は、大規模な修繕、改修及び取壊しに充てることとなっている。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ふるさと応援基金については、福祉・産業振興・教育・町政一般に充てることとなっている。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町ふるさと基金については、町道路整備事業や町営住宅新築事業に係る財源としたため減少した。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コロナ禍において安定していたふるさと納税額により積み立ても行えたが、近年は充当事業費に対して納税額が少なくなり、積み立てる以上の取り崩しを余儀なくされているため、５年度は残高減となった。以降は減少傾向となる見込み。</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町ふるさと基金については、町の重点事業に充当し、地域づくりのために活用していく。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公共施設修繕等基金については、老朽化した施設の修繕や解体に充当し、安全な生活環境づくりを行っていく。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ふるさと応援基金については、福祉や産業振興、教育など町づくりに活用していく予定だが、財源確保のためのふるさと納税事業にも注力する必要がある。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固定資産税や普通交付税の増加分の一部を基金に積立てため増加した。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今後は繰替運用に活用するなど、経費の圧縮を図るために運用を行っていく。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普通交付税が当初見込みよりも増加した他、今後の元金償還に係る利子を節減するため繰上償還を計画的に行うことを想定し、基金積立額を増加した。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交付税算入のない地方債の繰上償還の財源とすることで利子償還金の圧縮を図っていく。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AH13" sqref="AH13:AL1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3908721</v>
      </c>
      <c r="BO4" s="449"/>
      <c r="BP4" s="449"/>
      <c r="BQ4" s="449"/>
      <c r="BR4" s="449"/>
      <c r="BS4" s="449"/>
      <c r="BT4" s="449"/>
      <c r="BU4" s="450"/>
      <c r="BV4" s="448">
        <v>3803641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4.2</v>
      </c>
      <c r="CU4" s="589"/>
      <c r="CV4" s="589"/>
      <c r="CW4" s="589"/>
      <c r="CX4" s="589"/>
      <c r="CY4" s="589"/>
      <c r="CZ4" s="589"/>
      <c r="DA4" s="590"/>
      <c r="DB4" s="588">
        <v>12.7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3817591</v>
      </c>
      <c r="BO5" s="420"/>
      <c r="BP5" s="420"/>
      <c r="BQ5" s="420"/>
      <c r="BR5" s="420"/>
      <c r="BS5" s="420"/>
      <c r="BT5" s="420"/>
      <c r="BU5" s="421"/>
      <c r="BV5" s="419">
        <v>3542165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77.099999999999994</v>
      </c>
      <c r="CU5" s="417"/>
      <c r="CV5" s="417"/>
      <c r="CW5" s="417"/>
      <c r="CX5" s="417"/>
      <c r="CY5" s="417"/>
      <c r="CZ5" s="417"/>
      <c r="DA5" s="418"/>
      <c r="DB5" s="416">
        <v>76.3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91130</v>
      </c>
      <c r="BO6" s="420"/>
      <c r="BP6" s="420"/>
      <c r="BQ6" s="420"/>
      <c r="BR6" s="420"/>
      <c r="BS6" s="420"/>
      <c r="BT6" s="420"/>
      <c r="BU6" s="421"/>
      <c r="BV6" s="419">
        <v>261476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77.400000000000006</v>
      </c>
      <c r="CU6" s="563"/>
      <c r="CV6" s="563"/>
      <c r="CW6" s="563"/>
      <c r="CX6" s="563"/>
      <c r="CY6" s="563"/>
      <c r="CZ6" s="563"/>
      <c r="DA6" s="564"/>
      <c r="DB6" s="562">
        <v>76.900000000000006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8575</v>
      </c>
      <c r="BO7" s="420"/>
      <c r="BP7" s="420"/>
      <c r="BQ7" s="420"/>
      <c r="BR7" s="420"/>
      <c r="BS7" s="420"/>
      <c r="BT7" s="420"/>
      <c r="BU7" s="421"/>
      <c r="BV7" s="419">
        <v>13294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1956859</v>
      </c>
      <c r="CU7" s="420"/>
      <c r="CV7" s="420"/>
      <c r="CW7" s="420"/>
      <c r="CX7" s="420"/>
      <c r="CY7" s="420"/>
      <c r="CZ7" s="420"/>
      <c r="DA7" s="421"/>
      <c r="DB7" s="419">
        <v>1951283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82555</v>
      </c>
      <c r="BO8" s="420"/>
      <c r="BP8" s="420"/>
      <c r="BQ8" s="420"/>
      <c r="BR8" s="420"/>
      <c r="BS8" s="420"/>
      <c r="BT8" s="420"/>
      <c r="BU8" s="421"/>
      <c r="BV8" s="419">
        <v>248182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0.21</v>
      </c>
      <c r="CU8" s="523"/>
      <c r="CV8" s="523"/>
      <c r="CW8" s="523"/>
      <c r="CX8" s="523"/>
      <c r="CY8" s="523"/>
      <c r="CZ8" s="523"/>
      <c r="DA8" s="524"/>
      <c r="DB8" s="522">
        <v>0.22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2334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-165627</v>
      </c>
      <c r="BO9" s="420"/>
      <c r="BP9" s="420"/>
      <c r="BQ9" s="420"/>
      <c r="BR9" s="420"/>
      <c r="BS9" s="420"/>
      <c r="BT9" s="420"/>
      <c r="BU9" s="421"/>
      <c r="BV9" s="419">
        <v>21783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13.2</v>
      </c>
      <c r="CU9" s="417"/>
      <c r="CV9" s="417"/>
      <c r="CW9" s="417"/>
      <c r="CX9" s="417"/>
      <c r="CY9" s="417"/>
      <c r="CZ9" s="417"/>
      <c r="DA9" s="418"/>
      <c r="DB9" s="416">
        <v>11.6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2756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395008</v>
      </c>
      <c r="BO10" s="420"/>
      <c r="BP10" s="420"/>
      <c r="BQ10" s="420"/>
      <c r="BR10" s="420"/>
      <c r="BS10" s="420"/>
      <c r="BT10" s="420"/>
      <c r="BU10" s="421"/>
      <c r="BV10" s="419">
        <v>390006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31711</v>
      </c>
      <c r="BO11" s="420"/>
      <c r="BP11" s="420"/>
      <c r="BQ11" s="420"/>
      <c r="BR11" s="420"/>
      <c r="BS11" s="420"/>
      <c r="BT11" s="420"/>
      <c r="BU11" s="421"/>
      <c r="BV11" s="419">
        <v>17610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2193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188000</v>
      </c>
      <c r="BO12" s="420"/>
      <c r="BP12" s="420"/>
      <c r="BQ12" s="420"/>
      <c r="BR12" s="420"/>
      <c r="BS12" s="420"/>
      <c r="BT12" s="420"/>
      <c r="BU12" s="421"/>
      <c r="BV12" s="419">
        <v>227500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2190</v>
      </c>
      <c r="S13" s="507"/>
      <c r="T13" s="507"/>
      <c r="U13" s="507"/>
      <c r="V13" s="508"/>
      <c r="W13" s="509" t="s">
        <v>131</v>
      </c>
      <c r="X13" s="405"/>
      <c r="Y13" s="405"/>
      <c r="Z13" s="405"/>
      <c r="AA13" s="405"/>
      <c r="AB13" s="406"/>
      <c r="AC13" s="372">
        <v>139</v>
      </c>
      <c r="AD13" s="373"/>
      <c r="AE13" s="373"/>
      <c r="AF13" s="373"/>
      <c r="AG13" s="374"/>
      <c r="AH13" s="372">
        <v>145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73092</v>
      </c>
      <c r="BO13" s="420"/>
      <c r="BP13" s="420"/>
      <c r="BQ13" s="420"/>
      <c r="BR13" s="420"/>
      <c r="BS13" s="420"/>
      <c r="BT13" s="420"/>
      <c r="BU13" s="421"/>
      <c r="BV13" s="419">
        <v>201899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v>
      </c>
      <c r="CU13" s="417"/>
      <c r="CV13" s="417"/>
      <c r="CW13" s="417"/>
      <c r="CX13" s="417"/>
      <c r="CY13" s="417"/>
      <c r="CZ13" s="417"/>
      <c r="DA13" s="418"/>
      <c r="DB13" s="416">
        <v>3.1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2311</v>
      </c>
      <c r="S14" s="507"/>
      <c r="T14" s="507"/>
      <c r="U14" s="507"/>
      <c r="V14" s="508"/>
      <c r="W14" s="510"/>
      <c r="X14" s="408"/>
      <c r="Y14" s="408"/>
      <c r="Z14" s="408"/>
      <c r="AA14" s="408"/>
      <c r="AB14" s="409"/>
      <c r="AC14" s="499">
        <v>14.8</v>
      </c>
      <c r="AD14" s="500"/>
      <c r="AE14" s="500"/>
      <c r="AF14" s="500"/>
      <c r="AG14" s="501"/>
      <c r="AH14" s="499">
        <v>13.5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2308</v>
      </c>
      <c r="S15" s="507"/>
      <c r="T15" s="507"/>
      <c r="U15" s="507"/>
      <c r="V15" s="508"/>
      <c r="W15" s="509" t="s">
        <v>137</v>
      </c>
      <c r="X15" s="405"/>
      <c r="Y15" s="405"/>
      <c r="Z15" s="405"/>
      <c r="AA15" s="405"/>
      <c r="AB15" s="406"/>
      <c r="AC15" s="372">
        <v>244</v>
      </c>
      <c r="AD15" s="373"/>
      <c r="AE15" s="373"/>
      <c r="AF15" s="373"/>
      <c r="AG15" s="374"/>
      <c r="AH15" s="372">
        <v>322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386130</v>
      </c>
      <c r="BO15" s="449"/>
      <c r="BP15" s="449"/>
      <c r="BQ15" s="449"/>
      <c r="BR15" s="449"/>
      <c r="BS15" s="449"/>
      <c r="BT15" s="449"/>
      <c r="BU15" s="450"/>
      <c r="BV15" s="448">
        <v>392385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v>
      </c>
      <c r="AD16" s="500"/>
      <c r="AE16" s="500"/>
      <c r="AF16" s="500"/>
      <c r="AG16" s="501"/>
      <c r="AH16" s="499">
        <v>29.9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1841733</v>
      </c>
      <c r="BO16" s="420"/>
      <c r="BP16" s="420"/>
      <c r="BQ16" s="420"/>
      <c r="BR16" s="420"/>
      <c r="BS16" s="420"/>
      <c r="BT16" s="420"/>
      <c r="BU16" s="421"/>
      <c r="BV16" s="419">
        <v>1824681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557</v>
      </c>
      <c r="AD17" s="373"/>
      <c r="AE17" s="373"/>
      <c r="AF17" s="373"/>
      <c r="AG17" s="374"/>
      <c r="AH17" s="372">
        <v>609</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493336</v>
      </c>
      <c r="BO17" s="420"/>
      <c r="BP17" s="420"/>
      <c r="BQ17" s="420"/>
      <c r="BR17" s="420"/>
      <c r="BS17" s="420"/>
      <c r="BT17" s="420"/>
      <c r="BU17" s="421"/>
      <c r="BV17" s="419">
        <v>502540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125.27</v>
      </c>
      <c r="M18" s="472"/>
      <c r="N18" s="472"/>
      <c r="O18" s="472"/>
      <c r="P18" s="472"/>
      <c r="Q18" s="472"/>
      <c r="R18" s="473"/>
      <c r="S18" s="473"/>
      <c r="T18" s="473"/>
      <c r="U18" s="473"/>
      <c r="V18" s="474"/>
      <c r="W18" s="490"/>
      <c r="X18" s="491"/>
      <c r="Y18" s="491"/>
      <c r="Z18" s="491"/>
      <c r="AA18" s="491"/>
      <c r="AB18" s="515"/>
      <c r="AC18" s="389">
        <v>59.3</v>
      </c>
      <c r="AD18" s="390"/>
      <c r="AE18" s="390"/>
      <c r="AF18" s="390"/>
      <c r="AG18" s="475"/>
      <c r="AH18" s="389">
        <v>56.6</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1519450</v>
      </c>
      <c r="BO18" s="420"/>
      <c r="BP18" s="420"/>
      <c r="BQ18" s="420"/>
      <c r="BR18" s="420"/>
      <c r="BS18" s="420"/>
      <c r="BT18" s="420"/>
      <c r="BU18" s="421"/>
      <c r="BV18" s="419">
        <v>1506270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19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2785171</v>
      </c>
      <c r="BO19" s="420"/>
      <c r="BP19" s="420"/>
      <c r="BQ19" s="420"/>
      <c r="BR19" s="420"/>
      <c r="BS19" s="420"/>
      <c r="BT19" s="420"/>
      <c r="BU19" s="421"/>
      <c r="BV19" s="419">
        <v>2856548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1127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3463415</v>
      </c>
      <c r="BO22" s="449"/>
      <c r="BP22" s="449"/>
      <c r="BQ22" s="449"/>
      <c r="BR22" s="449"/>
      <c r="BS22" s="449"/>
      <c r="BT22" s="449"/>
      <c r="BU22" s="450"/>
      <c r="BV22" s="448">
        <v>3368416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2927688</v>
      </c>
      <c r="BO23" s="420"/>
      <c r="BP23" s="420"/>
      <c r="BQ23" s="420"/>
      <c r="BR23" s="420"/>
      <c r="BS23" s="420"/>
      <c r="BT23" s="420"/>
      <c r="BU23" s="421"/>
      <c r="BV23" s="419">
        <v>2761470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6000</v>
      </c>
      <c r="R24" s="373"/>
      <c r="S24" s="373"/>
      <c r="T24" s="373"/>
      <c r="U24" s="373"/>
      <c r="V24" s="374"/>
      <c r="W24" s="462"/>
      <c r="X24" s="399"/>
      <c r="Y24" s="400"/>
      <c r="Z24" s="375" t="s">
        <v>161</v>
      </c>
      <c r="AA24" s="376"/>
      <c r="AB24" s="376"/>
      <c r="AC24" s="376"/>
      <c r="AD24" s="376"/>
      <c r="AE24" s="376"/>
      <c r="AF24" s="376"/>
      <c r="AG24" s="377"/>
      <c r="AH24" s="372">
        <v>50</v>
      </c>
      <c r="AI24" s="373"/>
      <c r="AJ24" s="373"/>
      <c r="AK24" s="373"/>
      <c r="AL24" s="374"/>
      <c r="AM24" s="372">
        <v>136800</v>
      </c>
      <c r="AN24" s="373"/>
      <c r="AO24" s="373"/>
      <c r="AP24" s="373"/>
      <c r="AQ24" s="373"/>
      <c r="AR24" s="374"/>
      <c r="AS24" s="372">
        <v>2736</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2825379</v>
      </c>
      <c r="BO24" s="420"/>
      <c r="BP24" s="420"/>
      <c r="BQ24" s="420"/>
      <c r="BR24" s="420"/>
      <c r="BS24" s="420"/>
      <c r="BT24" s="420"/>
      <c r="BU24" s="421"/>
      <c r="BV24" s="419">
        <v>2642087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5364</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4725</v>
      </c>
      <c r="R26" s="373"/>
      <c r="S26" s="373"/>
      <c r="T26" s="373"/>
      <c r="U26" s="373"/>
      <c r="V26" s="374"/>
      <c r="W26" s="462"/>
      <c r="X26" s="399"/>
      <c r="Y26" s="400"/>
      <c r="Z26" s="375" t="s">
        <v>167</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2498</v>
      </c>
      <c r="R27" s="373"/>
      <c r="S27" s="373"/>
      <c r="T27" s="373"/>
      <c r="U27" s="373"/>
      <c r="V27" s="374"/>
      <c r="W27" s="462"/>
      <c r="X27" s="399"/>
      <c r="Y27" s="400"/>
      <c r="Z27" s="375" t="s">
        <v>170</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43</v>
      </c>
      <c r="BO27" s="454"/>
      <c r="BP27" s="454"/>
      <c r="BQ27" s="454"/>
      <c r="BR27" s="454"/>
      <c r="BS27" s="454"/>
      <c r="BT27" s="454"/>
      <c r="BU27" s="455"/>
      <c r="BV27" s="453">
        <v>43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2137</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1117799</v>
      </c>
      <c r="BO28" s="449"/>
      <c r="BP28" s="449"/>
      <c r="BQ28" s="449"/>
      <c r="BR28" s="449"/>
      <c r="BS28" s="449"/>
      <c r="BT28" s="449"/>
      <c r="BU28" s="450"/>
      <c r="BV28" s="448">
        <v>797791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5</v>
      </c>
      <c r="M29" s="373"/>
      <c r="N29" s="373"/>
      <c r="O29" s="373"/>
      <c r="P29" s="374"/>
      <c r="Q29" s="372">
        <v>2042</v>
      </c>
      <c r="R29" s="373"/>
      <c r="S29" s="373"/>
      <c r="T29" s="373"/>
      <c r="U29" s="373"/>
      <c r="V29" s="374"/>
      <c r="W29" s="463"/>
      <c r="X29" s="464"/>
      <c r="Y29" s="465"/>
      <c r="Z29" s="375" t="s">
        <v>176</v>
      </c>
      <c r="AA29" s="376"/>
      <c r="AB29" s="376"/>
      <c r="AC29" s="376"/>
      <c r="AD29" s="376"/>
      <c r="AE29" s="376"/>
      <c r="AF29" s="376"/>
      <c r="AG29" s="377"/>
      <c r="AH29" s="372">
        <v>50</v>
      </c>
      <c r="AI29" s="373"/>
      <c r="AJ29" s="373"/>
      <c r="AK29" s="373"/>
      <c r="AL29" s="374"/>
      <c r="AM29" s="372">
        <v>136800</v>
      </c>
      <c r="AN29" s="373"/>
      <c r="AO29" s="373"/>
      <c r="AP29" s="373"/>
      <c r="AQ29" s="373"/>
      <c r="AR29" s="374"/>
      <c r="AS29" s="372">
        <v>2736</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323575</v>
      </c>
      <c r="BO29" s="420"/>
      <c r="BP29" s="420"/>
      <c r="BQ29" s="420"/>
      <c r="BR29" s="420"/>
      <c r="BS29" s="420"/>
      <c r="BT29" s="420"/>
      <c r="BU29" s="421"/>
      <c r="BV29" s="419">
        <v>316121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100.6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384013</v>
      </c>
      <c r="BO30" s="454"/>
      <c r="BP30" s="454"/>
      <c r="BQ30" s="454"/>
      <c r="BR30" s="454"/>
      <c r="BS30" s="454"/>
      <c r="BT30" s="454"/>
      <c r="BU30" s="455"/>
      <c r="BV30" s="453">
        <v>395131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今別地区簡易水道事業特別会計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青森地域広域事務組合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国民健康保険特別会計（診療施設会計）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青森市町村職員退職手当組合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青森県交通災害共済組合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介護保険特別会計（保険事業勘定）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青森県後期高齢者医療広域連合（一般会計）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青森県後期高齢者医療広域連合（後期高齢者医療特別会計）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青森県市町村総合事務組合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M48exfYjWcX+wHRNWKMNRUDjORQeNMH1F5Kk2TPQQl9F2D2befn0YWFofQsazBKhxBIoPuWNLVykLRrKt5bKA==" saltValue="ubuHVkyVVUxjuP1i0e2E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D18" sqref="CD18:CQ1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207</v>
      </c>
      <c r="S4" s="680"/>
      <c r="T4" s="680"/>
      <c r="U4" s="680"/>
      <c r="V4" s="680"/>
      <c r="W4" s="680"/>
      <c r="X4" s="680"/>
      <c r="Y4" s="681"/>
      <c r="Z4" s="679" t="s">
        <v>208</v>
      </c>
      <c r="AA4" s="680"/>
      <c r="AB4" s="680"/>
      <c r="AC4" s="681"/>
      <c r="AD4" s="679" t="s">
        <v>209</v>
      </c>
      <c r="AE4" s="680"/>
      <c r="AF4" s="680"/>
      <c r="AG4" s="680"/>
      <c r="AH4" s="680"/>
      <c r="AI4" s="680"/>
      <c r="AJ4" s="680"/>
      <c r="AK4" s="681"/>
      <c r="AL4" s="679" t="s">
        <v>208</v>
      </c>
      <c r="AM4" s="680"/>
      <c r="AN4" s="680"/>
      <c r="AO4" s="681"/>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9" t="s">
        <v>213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214</v>
      </c>
      <c r="C5" s="677"/>
      <c r="D5" s="677"/>
      <c r="E5" s="677"/>
      <c r="F5" s="677"/>
      <c r="G5" s="677"/>
      <c r="H5" s="677"/>
      <c r="I5" s="677"/>
      <c r="J5" s="677"/>
      <c r="K5" s="677"/>
      <c r="L5" s="677"/>
      <c r="M5" s="677"/>
      <c r="N5" s="677"/>
      <c r="O5" s="677"/>
      <c r="P5" s="677"/>
      <c r="Q5" s="678"/>
      <c r="R5" s="673">
        <v>410182</v>
      </c>
      <c r="S5" s="674"/>
      <c r="T5" s="674"/>
      <c r="U5" s="674"/>
      <c r="V5" s="674"/>
      <c r="W5" s="674"/>
      <c r="X5" s="674"/>
      <c r="Y5" s="702"/>
      <c r="Z5" s="715">
        <v>10.5</v>
      </c>
      <c r="AA5" s="715"/>
      <c r="AB5" s="715"/>
      <c r="AC5" s="715"/>
      <c r="AD5" s="716">
        <v>410182</v>
      </c>
      <c r="AE5" s="716"/>
      <c r="AF5" s="716"/>
      <c r="AG5" s="716"/>
      <c r="AH5" s="716"/>
      <c r="AI5" s="716"/>
      <c r="AJ5" s="716"/>
      <c r="AK5" s="716"/>
      <c r="AL5" s="703">
        <v>20.9</v>
      </c>
      <c r="AM5" s="685"/>
      <c r="AN5" s="685"/>
      <c r="AO5" s="704"/>
      <c r="AP5" s="676" t="s">
        <v>215</v>
      </c>
      <c r="AQ5" s="677"/>
      <c r="AR5" s="677"/>
      <c r="AS5" s="677"/>
      <c r="AT5" s="677"/>
      <c r="AU5" s="677"/>
      <c r="AV5" s="677"/>
      <c r="AW5" s="677"/>
      <c r="AX5" s="677"/>
      <c r="AY5" s="677"/>
      <c r="AZ5" s="677"/>
      <c r="BA5" s="677"/>
      <c r="BB5" s="677"/>
      <c r="BC5" s="677"/>
      <c r="BD5" s="677"/>
      <c r="BE5" s="677"/>
      <c r="BF5" s="678"/>
      <c r="BG5" s="621">
        <v>410182</v>
      </c>
      <c r="BH5" s="622"/>
      <c r="BI5" s="622"/>
      <c r="BJ5" s="622"/>
      <c r="BK5" s="622"/>
      <c r="BL5" s="622"/>
      <c r="BM5" s="622"/>
      <c r="BN5" s="623"/>
      <c r="BO5" s="659">
        <v>100</v>
      </c>
      <c r="BP5" s="659"/>
      <c r="BQ5" s="659"/>
      <c r="BR5" s="659"/>
      <c r="BS5" s="660">
        <v>3229</v>
      </c>
      <c r="BT5" s="660"/>
      <c r="BU5" s="660"/>
      <c r="BV5" s="660"/>
      <c r="BW5" s="660"/>
      <c r="BX5" s="660"/>
      <c r="BY5" s="660"/>
      <c r="BZ5" s="660"/>
      <c r="CA5" s="660"/>
      <c r="CB5" s="695"/>
      <c r="CD5" s="679" t="s">
        <v>210</v>
      </c>
      <c r="CE5" s="680"/>
      <c r="CF5" s="680"/>
      <c r="CG5" s="680"/>
      <c r="CH5" s="680"/>
      <c r="CI5" s="680"/>
      <c r="CJ5" s="680"/>
      <c r="CK5" s="680"/>
      <c r="CL5" s="680"/>
      <c r="CM5" s="680"/>
      <c r="CN5" s="680"/>
      <c r="CO5" s="680"/>
      <c r="CP5" s="680"/>
      <c r="CQ5" s="681"/>
      <c r="CR5" s="679" t="s">
        <v>216</v>
      </c>
      <c r="CS5" s="680"/>
      <c r="CT5" s="680"/>
      <c r="CU5" s="680"/>
      <c r="CV5" s="680"/>
      <c r="CW5" s="680"/>
      <c r="CX5" s="680"/>
      <c r="CY5" s="681"/>
      <c r="CZ5" s="679" t="s">
        <v>208</v>
      </c>
      <c r="DA5" s="680"/>
      <c r="DB5" s="680"/>
      <c r="DC5" s="681"/>
      <c r="DD5" s="679" t="s">
        <v>217</v>
      </c>
      <c r="DE5" s="680"/>
      <c r="DF5" s="680"/>
      <c r="DG5" s="680"/>
      <c r="DH5" s="680"/>
      <c r="DI5" s="680"/>
      <c r="DJ5" s="680"/>
      <c r="DK5" s="680"/>
      <c r="DL5" s="680"/>
      <c r="DM5" s="680"/>
      <c r="DN5" s="680"/>
      <c r="DO5" s="680"/>
      <c r="DP5" s="681"/>
      <c r="DQ5" s="679" t="s">
        <v>218</v>
      </c>
      <c r="DR5" s="680"/>
      <c r="DS5" s="680"/>
      <c r="DT5" s="680"/>
      <c r="DU5" s="680"/>
      <c r="DV5" s="680"/>
      <c r="DW5" s="680"/>
      <c r="DX5" s="680"/>
      <c r="DY5" s="680"/>
      <c r="DZ5" s="680"/>
      <c r="EA5" s="680"/>
      <c r="EB5" s="680"/>
      <c r="EC5" s="681"/>
    </row>
    <row r="6" spans="2:143" ht="11.25" customHeight="1" x14ac:dyDescent="0.15">
      <c r="B6" s="618" t="s">
        <v>219</v>
      </c>
      <c r="C6" s="619"/>
      <c r="D6" s="619"/>
      <c r="E6" s="619"/>
      <c r="F6" s="619"/>
      <c r="G6" s="619"/>
      <c r="H6" s="619"/>
      <c r="I6" s="619"/>
      <c r="J6" s="619"/>
      <c r="K6" s="619"/>
      <c r="L6" s="619"/>
      <c r="M6" s="619"/>
      <c r="N6" s="619"/>
      <c r="O6" s="619"/>
      <c r="P6" s="619"/>
      <c r="Q6" s="620"/>
      <c r="R6" s="621">
        <v>20018</v>
      </c>
      <c r="S6" s="622"/>
      <c r="T6" s="622"/>
      <c r="U6" s="622"/>
      <c r="V6" s="622"/>
      <c r="W6" s="622"/>
      <c r="X6" s="622"/>
      <c r="Y6" s="623"/>
      <c r="Z6" s="659">
        <v>0.5</v>
      </c>
      <c r="AA6" s="659"/>
      <c r="AB6" s="659"/>
      <c r="AC6" s="659"/>
      <c r="AD6" s="660">
        <v>20018</v>
      </c>
      <c r="AE6" s="660"/>
      <c r="AF6" s="660"/>
      <c r="AG6" s="660"/>
      <c r="AH6" s="660"/>
      <c r="AI6" s="660"/>
      <c r="AJ6" s="660"/>
      <c r="AK6" s="660"/>
      <c r="AL6" s="624">
        <v>1</v>
      </c>
      <c r="AM6" s="625"/>
      <c r="AN6" s="625"/>
      <c r="AO6" s="661"/>
      <c r="AP6" s="618" t="s">
        <v>220</v>
      </c>
      <c r="AQ6" s="619"/>
      <c r="AR6" s="619"/>
      <c r="AS6" s="619"/>
      <c r="AT6" s="619"/>
      <c r="AU6" s="619"/>
      <c r="AV6" s="619"/>
      <c r="AW6" s="619"/>
      <c r="AX6" s="619"/>
      <c r="AY6" s="619"/>
      <c r="AZ6" s="619"/>
      <c r="BA6" s="619"/>
      <c r="BB6" s="619"/>
      <c r="BC6" s="619"/>
      <c r="BD6" s="619"/>
      <c r="BE6" s="619"/>
      <c r="BF6" s="620"/>
      <c r="BG6" s="621">
        <v>410182</v>
      </c>
      <c r="BH6" s="622"/>
      <c r="BI6" s="622"/>
      <c r="BJ6" s="622"/>
      <c r="BK6" s="622"/>
      <c r="BL6" s="622"/>
      <c r="BM6" s="622"/>
      <c r="BN6" s="623"/>
      <c r="BO6" s="659">
        <v>100</v>
      </c>
      <c r="BP6" s="659"/>
      <c r="BQ6" s="659"/>
      <c r="BR6" s="659"/>
      <c r="BS6" s="660">
        <v>3229</v>
      </c>
      <c r="BT6" s="660"/>
      <c r="BU6" s="660"/>
      <c r="BV6" s="660"/>
      <c r="BW6" s="660"/>
      <c r="BX6" s="660"/>
      <c r="BY6" s="660"/>
      <c r="BZ6" s="660"/>
      <c r="CA6" s="660"/>
      <c r="CB6" s="695"/>
      <c r="CD6" s="676" t="s">
        <v>221</v>
      </c>
      <c r="CE6" s="677"/>
      <c r="CF6" s="677"/>
      <c r="CG6" s="677"/>
      <c r="CH6" s="677"/>
      <c r="CI6" s="677"/>
      <c r="CJ6" s="677"/>
      <c r="CK6" s="677"/>
      <c r="CL6" s="677"/>
      <c r="CM6" s="677"/>
      <c r="CN6" s="677"/>
      <c r="CO6" s="677"/>
      <c r="CP6" s="677"/>
      <c r="CQ6" s="678"/>
      <c r="CR6" s="621">
        <v>39790</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39790</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56</v>
      </c>
      <c r="S7" s="622"/>
      <c r="T7" s="622"/>
      <c r="U7" s="622"/>
      <c r="V7" s="622"/>
      <c r="W7" s="622"/>
      <c r="X7" s="622"/>
      <c r="Y7" s="623"/>
      <c r="Z7" s="659">
        <v>0</v>
      </c>
      <c r="AA7" s="659"/>
      <c r="AB7" s="659"/>
      <c r="AC7" s="659"/>
      <c r="AD7" s="660">
        <v>56</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71612</v>
      </c>
      <c r="BH7" s="622"/>
      <c r="BI7" s="622"/>
      <c r="BJ7" s="622"/>
      <c r="BK7" s="622"/>
      <c r="BL7" s="622"/>
      <c r="BM7" s="622"/>
      <c r="BN7" s="623"/>
      <c r="BO7" s="659">
        <v>17.5</v>
      </c>
      <c r="BP7" s="659"/>
      <c r="BQ7" s="659"/>
      <c r="BR7" s="659"/>
      <c r="BS7" s="660">
        <v>3229</v>
      </c>
      <c r="BT7" s="660"/>
      <c r="BU7" s="660"/>
      <c r="BV7" s="660"/>
      <c r="BW7" s="660"/>
      <c r="BX7" s="660"/>
      <c r="BY7" s="660"/>
      <c r="BZ7" s="660"/>
      <c r="CA7" s="660"/>
      <c r="CB7" s="695"/>
      <c r="CD7" s="618" t="s">
        <v>224</v>
      </c>
      <c r="CE7" s="619"/>
      <c r="CF7" s="619"/>
      <c r="CG7" s="619"/>
      <c r="CH7" s="619"/>
      <c r="CI7" s="619"/>
      <c r="CJ7" s="619"/>
      <c r="CK7" s="619"/>
      <c r="CL7" s="619"/>
      <c r="CM7" s="619"/>
      <c r="CN7" s="619"/>
      <c r="CO7" s="619"/>
      <c r="CP7" s="619"/>
      <c r="CQ7" s="620"/>
      <c r="CR7" s="621">
        <v>1070651</v>
      </c>
      <c r="CS7" s="622"/>
      <c r="CT7" s="622"/>
      <c r="CU7" s="622"/>
      <c r="CV7" s="622"/>
      <c r="CW7" s="622"/>
      <c r="CX7" s="622"/>
      <c r="CY7" s="623"/>
      <c r="CZ7" s="659">
        <v>28</v>
      </c>
      <c r="DA7" s="659"/>
      <c r="DB7" s="659"/>
      <c r="DC7" s="659"/>
      <c r="DD7" s="627">
        <v>3206</v>
      </c>
      <c r="DE7" s="622"/>
      <c r="DF7" s="622"/>
      <c r="DG7" s="622"/>
      <c r="DH7" s="622"/>
      <c r="DI7" s="622"/>
      <c r="DJ7" s="622"/>
      <c r="DK7" s="622"/>
      <c r="DL7" s="622"/>
      <c r="DM7" s="622"/>
      <c r="DN7" s="622"/>
      <c r="DO7" s="622"/>
      <c r="DP7" s="623"/>
      <c r="DQ7" s="627">
        <v>1006050</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420</v>
      </c>
      <c r="S8" s="622"/>
      <c r="T8" s="622"/>
      <c r="U8" s="622"/>
      <c r="V8" s="622"/>
      <c r="W8" s="622"/>
      <c r="X8" s="622"/>
      <c r="Y8" s="623"/>
      <c r="Z8" s="659">
        <v>0</v>
      </c>
      <c r="AA8" s="659"/>
      <c r="AB8" s="659"/>
      <c r="AC8" s="659"/>
      <c r="AD8" s="660">
        <v>420</v>
      </c>
      <c r="AE8" s="660"/>
      <c r="AF8" s="660"/>
      <c r="AG8" s="660"/>
      <c r="AH8" s="660"/>
      <c r="AI8" s="660"/>
      <c r="AJ8" s="660"/>
      <c r="AK8" s="660"/>
      <c r="AL8" s="624">
        <v>0</v>
      </c>
      <c r="AM8" s="625"/>
      <c r="AN8" s="625"/>
      <c r="AO8" s="661"/>
      <c r="AP8" s="618" t="s">
        <v>226</v>
      </c>
      <c r="AQ8" s="619"/>
      <c r="AR8" s="619"/>
      <c r="AS8" s="619"/>
      <c r="AT8" s="619"/>
      <c r="AU8" s="619"/>
      <c r="AV8" s="619"/>
      <c r="AW8" s="619"/>
      <c r="AX8" s="619"/>
      <c r="AY8" s="619"/>
      <c r="AZ8" s="619"/>
      <c r="BA8" s="619"/>
      <c r="BB8" s="619"/>
      <c r="BC8" s="619"/>
      <c r="BD8" s="619"/>
      <c r="BE8" s="619"/>
      <c r="BF8" s="620"/>
      <c r="BG8" s="621">
        <v>3101</v>
      </c>
      <c r="BH8" s="622"/>
      <c r="BI8" s="622"/>
      <c r="BJ8" s="622"/>
      <c r="BK8" s="622"/>
      <c r="BL8" s="622"/>
      <c r="BM8" s="622"/>
      <c r="BN8" s="623"/>
      <c r="BO8" s="659">
        <v>0.8</v>
      </c>
      <c r="BP8" s="659"/>
      <c r="BQ8" s="659"/>
      <c r="BR8" s="659"/>
      <c r="BS8" s="660" t="s">
        <v>122</v>
      </c>
      <c r="BT8" s="660"/>
      <c r="BU8" s="660"/>
      <c r="BV8" s="660"/>
      <c r="BW8" s="660"/>
      <c r="BX8" s="660"/>
      <c r="BY8" s="660"/>
      <c r="BZ8" s="660"/>
      <c r="CA8" s="660"/>
      <c r="CB8" s="695"/>
      <c r="CD8" s="618" t="s">
        <v>227</v>
      </c>
      <c r="CE8" s="619"/>
      <c r="CF8" s="619"/>
      <c r="CG8" s="619"/>
      <c r="CH8" s="619"/>
      <c r="CI8" s="619"/>
      <c r="CJ8" s="619"/>
      <c r="CK8" s="619"/>
      <c r="CL8" s="619"/>
      <c r="CM8" s="619"/>
      <c r="CN8" s="619"/>
      <c r="CO8" s="619"/>
      <c r="CP8" s="619"/>
      <c r="CQ8" s="620"/>
      <c r="CR8" s="621">
        <v>600133</v>
      </c>
      <c r="CS8" s="622"/>
      <c r="CT8" s="622"/>
      <c r="CU8" s="622"/>
      <c r="CV8" s="622"/>
      <c r="CW8" s="622"/>
      <c r="CX8" s="622"/>
      <c r="CY8" s="623"/>
      <c r="CZ8" s="659">
        <v>15.7</v>
      </c>
      <c r="DA8" s="659"/>
      <c r="DB8" s="659"/>
      <c r="DC8" s="659"/>
      <c r="DD8" s="627">
        <v>26</v>
      </c>
      <c r="DE8" s="622"/>
      <c r="DF8" s="622"/>
      <c r="DG8" s="622"/>
      <c r="DH8" s="622"/>
      <c r="DI8" s="622"/>
      <c r="DJ8" s="622"/>
      <c r="DK8" s="622"/>
      <c r="DL8" s="622"/>
      <c r="DM8" s="622"/>
      <c r="DN8" s="622"/>
      <c r="DO8" s="622"/>
      <c r="DP8" s="623"/>
      <c r="DQ8" s="627">
        <v>398284</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449</v>
      </c>
      <c r="S9" s="622"/>
      <c r="T9" s="622"/>
      <c r="U9" s="622"/>
      <c r="V9" s="622"/>
      <c r="W9" s="622"/>
      <c r="X9" s="622"/>
      <c r="Y9" s="623"/>
      <c r="Z9" s="659">
        <v>0</v>
      </c>
      <c r="AA9" s="659"/>
      <c r="AB9" s="659"/>
      <c r="AC9" s="659"/>
      <c r="AD9" s="660">
        <v>449</v>
      </c>
      <c r="AE9" s="660"/>
      <c r="AF9" s="660"/>
      <c r="AG9" s="660"/>
      <c r="AH9" s="660"/>
      <c r="AI9" s="660"/>
      <c r="AJ9" s="660"/>
      <c r="AK9" s="660"/>
      <c r="AL9" s="624">
        <v>0</v>
      </c>
      <c r="AM9" s="625"/>
      <c r="AN9" s="625"/>
      <c r="AO9" s="661"/>
      <c r="AP9" s="618" t="s">
        <v>229</v>
      </c>
      <c r="AQ9" s="619"/>
      <c r="AR9" s="619"/>
      <c r="AS9" s="619"/>
      <c r="AT9" s="619"/>
      <c r="AU9" s="619"/>
      <c r="AV9" s="619"/>
      <c r="AW9" s="619"/>
      <c r="AX9" s="619"/>
      <c r="AY9" s="619"/>
      <c r="AZ9" s="619"/>
      <c r="BA9" s="619"/>
      <c r="BB9" s="619"/>
      <c r="BC9" s="619"/>
      <c r="BD9" s="619"/>
      <c r="BE9" s="619"/>
      <c r="BF9" s="620"/>
      <c r="BG9" s="621">
        <v>55186</v>
      </c>
      <c r="BH9" s="622"/>
      <c r="BI9" s="622"/>
      <c r="BJ9" s="622"/>
      <c r="BK9" s="622"/>
      <c r="BL9" s="622"/>
      <c r="BM9" s="622"/>
      <c r="BN9" s="623"/>
      <c r="BO9" s="659">
        <v>13.5</v>
      </c>
      <c r="BP9" s="659"/>
      <c r="BQ9" s="659"/>
      <c r="BR9" s="659"/>
      <c r="BS9" s="660" t="s">
        <v>122</v>
      </c>
      <c r="BT9" s="660"/>
      <c r="BU9" s="660"/>
      <c r="BV9" s="660"/>
      <c r="BW9" s="660"/>
      <c r="BX9" s="660"/>
      <c r="BY9" s="660"/>
      <c r="BZ9" s="660"/>
      <c r="CA9" s="660"/>
      <c r="CB9" s="695"/>
      <c r="CD9" s="618" t="s">
        <v>230</v>
      </c>
      <c r="CE9" s="619"/>
      <c r="CF9" s="619"/>
      <c r="CG9" s="619"/>
      <c r="CH9" s="619"/>
      <c r="CI9" s="619"/>
      <c r="CJ9" s="619"/>
      <c r="CK9" s="619"/>
      <c r="CL9" s="619"/>
      <c r="CM9" s="619"/>
      <c r="CN9" s="619"/>
      <c r="CO9" s="619"/>
      <c r="CP9" s="619"/>
      <c r="CQ9" s="620"/>
      <c r="CR9" s="621">
        <v>301423</v>
      </c>
      <c r="CS9" s="622"/>
      <c r="CT9" s="622"/>
      <c r="CU9" s="622"/>
      <c r="CV9" s="622"/>
      <c r="CW9" s="622"/>
      <c r="CX9" s="622"/>
      <c r="CY9" s="623"/>
      <c r="CZ9" s="659">
        <v>7.9</v>
      </c>
      <c r="DA9" s="659"/>
      <c r="DB9" s="659"/>
      <c r="DC9" s="659"/>
      <c r="DD9" s="627">
        <v>2595</v>
      </c>
      <c r="DE9" s="622"/>
      <c r="DF9" s="622"/>
      <c r="DG9" s="622"/>
      <c r="DH9" s="622"/>
      <c r="DI9" s="622"/>
      <c r="DJ9" s="622"/>
      <c r="DK9" s="622"/>
      <c r="DL9" s="622"/>
      <c r="DM9" s="622"/>
      <c r="DN9" s="622"/>
      <c r="DO9" s="622"/>
      <c r="DP9" s="623"/>
      <c r="DQ9" s="627">
        <v>269928</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4850</v>
      </c>
      <c r="BH10" s="622"/>
      <c r="BI10" s="622"/>
      <c r="BJ10" s="622"/>
      <c r="BK10" s="622"/>
      <c r="BL10" s="622"/>
      <c r="BM10" s="622"/>
      <c r="BN10" s="623"/>
      <c r="BO10" s="659">
        <v>1.2</v>
      </c>
      <c r="BP10" s="659"/>
      <c r="BQ10" s="659"/>
      <c r="BR10" s="659"/>
      <c r="BS10" s="660">
        <v>808</v>
      </c>
      <c r="BT10" s="660"/>
      <c r="BU10" s="660"/>
      <c r="BV10" s="660"/>
      <c r="BW10" s="660"/>
      <c r="BX10" s="660"/>
      <c r="BY10" s="660"/>
      <c r="BZ10" s="660"/>
      <c r="CA10" s="660"/>
      <c r="CB10" s="695"/>
      <c r="CD10" s="618" t="s">
        <v>233</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55226</v>
      </c>
      <c r="S11" s="622"/>
      <c r="T11" s="622"/>
      <c r="U11" s="622"/>
      <c r="V11" s="622"/>
      <c r="W11" s="622"/>
      <c r="X11" s="622"/>
      <c r="Y11" s="623"/>
      <c r="Z11" s="624">
        <v>1.4</v>
      </c>
      <c r="AA11" s="625"/>
      <c r="AB11" s="625"/>
      <c r="AC11" s="626"/>
      <c r="AD11" s="627">
        <v>55226</v>
      </c>
      <c r="AE11" s="622"/>
      <c r="AF11" s="622"/>
      <c r="AG11" s="622"/>
      <c r="AH11" s="622"/>
      <c r="AI11" s="622"/>
      <c r="AJ11" s="622"/>
      <c r="AK11" s="623"/>
      <c r="AL11" s="624">
        <v>2.8</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8475</v>
      </c>
      <c r="BH11" s="622"/>
      <c r="BI11" s="622"/>
      <c r="BJ11" s="622"/>
      <c r="BK11" s="622"/>
      <c r="BL11" s="622"/>
      <c r="BM11" s="622"/>
      <c r="BN11" s="623"/>
      <c r="BO11" s="659">
        <v>2.1</v>
      </c>
      <c r="BP11" s="659"/>
      <c r="BQ11" s="659"/>
      <c r="BR11" s="659"/>
      <c r="BS11" s="660">
        <v>2421</v>
      </c>
      <c r="BT11" s="660"/>
      <c r="BU11" s="660"/>
      <c r="BV11" s="660"/>
      <c r="BW11" s="660"/>
      <c r="BX11" s="660"/>
      <c r="BY11" s="660"/>
      <c r="BZ11" s="660"/>
      <c r="CA11" s="660"/>
      <c r="CB11" s="695"/>
      <c r="CD11" s="618" t="s">
        <v>236</v>
      </c>
      <c r="CE11" s="619"/>
      <c r="CF11" s="619"/>
      <c r="CG11" s="619"/>
      <c r="CH11" s="619"/>
      <c r="CI11" s="619"/>
      <c r="CJ11" s="619"/>
      <c r="CK11" s="619"/>
      <c r="CL11" s="619"/>
      <c r="CM11" s="619"/>
      <c r="CN11" s="619"/>
      <c r="CO11" s="619"/>
      <c r="CP11" s="619"/>
      <c r="CQ11" s="620"/>
      <c r="CR11" s="621">
        <v>180771</v>
      </c>
      <c r="CS11" s="622"/>
      <c r="CT11" s="622"/>
      <c r="CU11" s="622"/>
      <c r="CV11" s="622"/>
      <c r="CW11" s="622"/>
      <c r="CX11" s="622"/>
      <c r="CY11" s="623"/>
      <c r="CZ11" s="659">
        <v>4.7</v>
      </c>
      <c r="DA11" s="659"/>
      <c r="DB11" s="659"/>
      <c r="DC11" s="659"/>
      <c r="DD11" s="627">
        <v>52581</v>
      </c>
      <c r="DE11" s="622"/>
      <c r="DF11" s="622"/>
      <c r="DG11" s="622"/>
      <c r="DH11" s="622"/>
      <c r="DI11" s="622"/>
      <c r="DJ11" s="622"/>
      <c r="DK11" s="622"/>
      <c r="DL11" s="622"/>
      <c r="DM11" s="622"/>
      <c r="DN11" s="622"/>
      <c r="DO11" s="622"/>
      <c r="DP11" s="623"/>
      <c r="DQ11" s="627">
        <v>119265</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311545</v>
      </c>
      <c r="BH12" s="622"/>
      <c r="BI12" s="622"/>
      <c r="BJ12" s="622"/>
      <c r="BK12" s="622"/>
      <c r="BL12" s="622"/>
      <c r="BM12" s="622"/>
      <c r="BN12" s="623"/>
      <c r="BO12" s="659">
        <v>76</v>
      </c>
      <c r="BP12" s="659"/>
      <c r="BQ12" s="659"/>
      <c r="BR12" s="659"/>
      <c r="BS12" s="660" t="s">
        <v>122</v>
      </c>
      <c r="BT12" s="660"/>
      <c r="BU12" s="660"/>
      <c r="BV12" s="660"/>
      <c r="BW12" s="660"/>
      <c r="BX12" s="660"/>
      <c r="BY12" s="660"/>
      <c r="BZ12" s="660"/>
      <c r="CA12" s="660"/>
      <c r="CB12" s="695"/>
      <c r="CD12" s="618" t="s">
        <v>239</v>
      </c>
      <c r="CE12" s="619"/>
      <c r="CF12" s="619"/>
      <c r="CG12" s="619"/>
      <c r="CH12" s="619"/>
      <c r="CI12" s="619"/>
      <c r="CJ12" s="619"/>
      <c r="CK12" s="619"/>
      <c r="CL12" s="619"/>
      <c r="CM12" s="619"/>
      <c r="CN12" s="619"/>
      <c r="CO12" s="619"/>
      <c r="CP12" s="619"/>
      <c r="CQ12" s="620"/>
      <c r="CR12" s="621">
        <v>71811</v>
      </c>
      <c r="CS12" s="622"/>
      <c r="CT12" s="622"/>
      <c r="CU12" s="622"/>
      <c r="CV12" s="622"/>
      <c r="CW12" s="622"/>
      <c r="CX12" s="622"/>
      <c r="CY12" s="623"/>
      <c r="CZ12" s="659">
        <v>1.9</v>
      </c>
      <c r="DA12" s="659"/>
      <c r="DB12" s="659"/>
      <c r="DC12" s="659"/>
      <c r="DD12" s="627">
        <v>16104</v>
      </c>
      <c r="DE12" s="622"/>
      <c r="DF12" s="622"/>
      <c r="DG12" s="622"/>
      <c r="DH12" s="622"/>
      <c r="DI12" s="622"/>
      <c r="DJ12" s="622"/>
      <c r="DK12" s="622"/>
      <c r="DL12" s="622"/>
      <c r="DM12" s="622"/>
      <c r="DN12" s="622"/>
      <c r="DO12" s="622"/>
      <c r="DP12" s="623"/>
      <c r="DQ12" s="627">
        <v>46597</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302633</v>
      </c>
      <c r="BH13" s="622"/>
      <c r="BI13" s="622"/>
      <c r="BJ13" s="622"/>
      <c r="BK13" s="622"/>
      <c r="BL13" s="622"/>
      <c r="BM13" s="622"/>
      <c r="BN13" s="623"/>
      <c r="BO13" s="659">
        <v>73.8</v>
      </c>
      <c r="BP13" s="659"/>
      <c r="BQ13" s="659"/>
      <c r="BR13" s="659"/>
      <c r="BS13" s="660" t="s">
        <v>122</v>
      </c>
      <c r="BT13" s="660"/>
      <c r="BU13" s="660"/>
      <c r="BV13" s="660"/>
      <c r="BW13" s="660"/>
      <c r="BX13" s="660"/>
      <c r="BY13" s="660"/>
      <c r="BZ13" s="660"/>
      <c r="CA13" s="660"/>
      <c r="CB13" s="695"/>
      <c r="CD13" s="618" t="s">
        <v>242</v>
      </c>
      <c r="CE13" s="619"/>
      <c r="CF13" s="619"/>
      <c r="CG13" s="619"/>
      <c r="CH13" s="619"/>
      <c r="CI13" s="619"/>
      <c r="CJ13" s="619"/>
      <c r="CK13" s="619"/>
      <c r="CL13" s="619"/>
      <c r="CM13" s="619"/>
      <c r="CN13" s="619"/>
      <c r="CO13" s="619"/>
      <c r="CP13" s="619"/>
      <c r="CQ13" s="620"/>
      <c r="CR13" s="621">
        <v>304436</v>
      </c>
      <c r="CS13" s="622"/>
      <c r="CT13" s="622"/>
      <c r="CU13" s="622"/>
      <c r="CV13" s="622"/>
      <c r="CW13" s="622"/>
      <c r="CX13" s="622"/>
      <c r="CY13" s="623"/>
      <c r="CZ13" s="659">
        <v>8</v>
      </c>
      <c r="DA13" s="659"/>
      <c r="DB13" s="659"/>
      <c r="DC13" s="659"/>
      <c r="DD13" s="627">
        <v>239140</v>
      </c>
      <c r="DE13" s="622"/>
      <c r="DF13" s="622"/>
      <c r="DG13" s="622"/>
      <c r="DH13" s="622"/>
      <c r="DI13" s="622"/>
      <c r="DJ13" s="622"/>
      <c r="DK13" s="622"/>
      <c r="DL13" s="622"/>
      <c r="DM13" s="622"/>
      <c r="DN13" s="622"/>
      <c r="DO13" s="622"/>
      <c r="DP13" s="623"/>
      <c r="DQ13" s="627">
        <v>71172</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101</v>
      </c>
      <c r="S14" s="622"/>
      <c r="T14" s="622"/>
      <c r="U14" s="622"/>
      <c r="V14" s="622"/>
      <c r="W14" s="622"/>
      <c r="X14" s="622"/>
      <c r="Y14" s="623"/>
      <c r="Z14" s="659">
        <v>0</v>
      </c>
      <c r="AA14" s="659"/>
      <c r="AB14" s="659"/>
      <c r="AC14" s="659"/>
      <c r="AD14" s="660">
        <v>101</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7888</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695"/>
      <c r="CD14" s="618" t="s">
        <v>245</v>
      </c>
      <c r="CE14" s="619"/>
      <c r="CF14" s="619"/>
      <c r="CG14" s="619"/>
      <c r="CH14" s="619"/>
      <c r="CI14" s="619"/>
      <c r="CJ14" s="619"/>
      <c r="CK14" s="619"/>
      <c r="CL14" s="619"/>
      <c r="CM14" s="619"/>
      <c r="CN14" s="619"/>
      <c r="CO14" s="619"/>
      <c r="CP14" s="619"/>
      <c r="CQ14" s="620"/>
      <c r="CR14" s="621">
        <v>194628</v>
      </c>
      <c r="CS14" s="622"/>
      <c r="CT14" s="622"/>
      <c r="CU14" s="622"/>
      <c r="CV14" s="622"/>
      <c r="CW14" s="622"/>
      <c r="CX14" s="622"/>
      <c r="CY14" s="623"/>
      <c r="CZ14" s="659">
        <v>5.0999999999999996</v>
      </c>
      <c r="DA14" s="659"/>
      <c r="DB14" s="659"/>
      <c r="DC14" s="659"/>
      <c r="DD14" s="627">
        <v>16692</v>
      </c>
      <c r="DE14" s="622"/>
      <c r="DF14" s="622"/>
      <c r="DG14" s="622"/>
      <c r="DH14" s="622"/>
      <c r="DI14" s="622"/>
      <c r="DJ14" s="622"/>
      <c r="DK14" s="622"/>
      <c r="DL14" s="622"/>
      <c r="DM14" s="622"/>
      <c r="DN14" s="622"/>
      <c r="DO14" s="622"/>
      <c r="DP14" s="623"/>
      <c r="DQ14" s="627">
        <v>180203</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19137</v>
      </c>
      <c r="BH15" s="622"/>
      <c r="BI15" s="622"/>
      <c r="BJ15" s="622"/>
      <c r="BK15" s="622"/>
      <c r="BL15" s="622"/>
      <c r="BM15" s="622"/>
      <c r="BN15" s="623"/>
      <c r="BO15" s="659">
        <v>4.7</v>
      </c>
      <c r="BP15" s="659"/>
      <c r="BQ15" s="659"/>
      <c r="BR15" s="659"/>
      <c r="BS15" s="660" t="s">
        <v>122</v>
      </c>
      <c r="BT15" s="660"/>
      <c r="BU15" s="660"/>
      <c r="BV15" s="660"/>
      <c r="BW15" s="660"/>
      <c r="BX15" s="660"/>
      <c r="BY15" s="660"/>
      <c r="BZ15" s="660"/>
      <c r="CA15" s="660"/>
      <c r="CB15" s="695"/>
      <c r="CD15" s="618" t="s">
        <v>248</v>
      </c>
      <c r="CE15" s="619"/>
      <c r="CF15" s="619"/>
      <c r="CG15" s="619"/>
      <c r="CH15" s="619"/>
      <c r="CI15" s="619"/>
      <c r="CJ15" s="619"/>
      <c r="CK15" s="619"/>
      <c r="CL15" s="619"/>
      <c r="CM15" s="619"/>
      <c r="CN15" s="619"/>
      <c r="CO15" s="619"/>
      <c r="CP15" s="619"/>
      <c r="CQ15" s="620"/>
      <c r="CR15" s="621">
        <v>596734</v>
      </c>
      <c r="CS15" s="622"/>
      <c r="CT15" s="622"/>
      <c r="CU15" s="622"/>
      <c r="CV15" s="622"/>
      <c r="CW15" s="622"/>
      <c r="CX15" s="622"/>
      <c r="CY15" s="623"/>
      <c r="CZ15" s="659">
        <v>15.6</v>
      </c>
      <c r="DA15" s="659"/>
      <c r="DB15" s="659"/>
      <c r="DC15" s="659"/>
      <c r="DD15" s="627">
        <v>434697</v>
      </c>
      <c r="DE15" s="622"/>
      <c r="DF15" s="622"/>
      <c r="DG15" s="622"/>
      <c r="DH15" s="622"/>
      <c r="DI15" s="622"/>
      <c r="DJ15" s="622"/>
      <c r="DK15" s="622"/>
      <c r="DL15" s="622"/>
      <c r="DM15" s="622"/>
      <c r="DN15" s="622"/>
      <c r="DO15" s="622"/>
      <c r="DP15" s="623"/>
      <c r="DQ15" s="627">
        <v>181560</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1743</v>
      </c>
      <c r="S16" s="622"/>
      <c r="T16" s="622"/>
      <c r="U16" s="622"/>
      <c r="V16" s="622"/>
      <c r="W16" s="622"/>
      <c r="X16" s="622"/>
      <c r="Y16" s="623"/>
      <c r="Z16" s="659">
        <v>0</v>
      </c>
      <c r="AA16" s="659"/>
      <c r="AB16" s="659"/>
      <c r="AC16" s="659"/>
      <c r="AD16" s="660">
        <v>1743</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251</v>
      </c>
      <c r="CE16" s="619"/>
      <c r="CF16" s="619"/>
      <c r="CG16" s="619"/>
      <c r="CH16" s="619"/>
      <c r="CI16" s="619"/>
      <c r="CJ16" s="619"/>
      <c r="CK16" s="619"/>
      <c r="CL16" s="619"/>
      <c r="CM16" s="619"/>
      <c r="CN16" s="619"/>
      <c r="CO16" s="619"/>
      <c r="CP16" s="619"/>
      <c r="CQ16" s="620"/>
      <c r="CR16" s="621">
        <v>88409</v>
      </c>
      <c r="CS16" s="622"/>
      <c r="CT16" s="622"/>
      <c r="CU16" s="622"/>
      <c r="CV16" s="622"/>
      <c r="CW16" s="622"/>
      <c r="CX16" s="622"/>
      <c r="CY16" s="623"/>
      <c r="CZ16" s="659">
        <v>2.2999999999999998</v>
      </c>
      <c r="DA16" s="659"/>
      <c r="DB16" s="659"/>
      <c r="DC16" s="659"/>
      <c r="DD16" s="627" t="s">
        <v>122</v>
      </c>
      <c r="DE16" s="622"/>
      <c r="DF16" s="622"/>
      <c r="DG16" s="622"/>
      <c r="DH16" s="622"/>
      <c r="DI16" s="622"/>
      <c r="DJ16" s="622"/>
      <c r="DK16" s="622"/>
      <c r="DL16" s="622"/>
      <c r="DM16" s="622"/>
      <c r="DN16" s="622"/>
      <c r="DO16" s="622"/>
      <c r="DP16" s="623"/>
      <c r="DQ16" s="627">
        <v>12387</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2814</v>
      </c>
      <c r="S17" s="622"/>
      <c r="T17" s="622"/>
      <c r="U17" s="622"/>
      <c r="V17" s="622"/>
      <c r="W17" s="622"/>
      <c r="X17" s="622"/>
      <c r="Y17" s="623"/>
      <c r="Z17" s="659">
        <v>0.1</v>
      </c>
      <c r="AA17" s="659"/>
      <c r="AB17" s="659"/>
      <c r="AC17" s="659"/>
      <c r="AD17" s="660">
        <v>2814</v>
      </c>
      <c r="AE17" s="660"/>
      <c r="AF17" s="660"/>
      <c r="AG17" s="660"/>
      <c r="AH17" s="660"/>
      <c r="AI17" s="660"/>
      <c r="AJ17" s="660"/>
      <c r="AK17" s="660"/>
      <c r="AL17" s="624">
        <v>0.1</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254</v>
      </c>
      <c r="CE17" s="619"/>
      <c r="CF17" s="619"/>
      <c r="CG17" s="619"/>
      <c r="CH17" s="619"/>
      <c r="CI17" s="619"/>
      <c r="CJ17" s="619"/>
      <c r="CK17" s="619"/>
      <c r="CL17" s="619"/>
      <c r="CM17" s="619"/>
      <c r="CN17" s="619"/>
      <c r="CO17" s="619"/>
      <c r="CP17" s="619"/>
      <c r="CQ17" s="620"/>
      <c r="CR17" s="621">
        <v>368805</v>
      </c>
      <c r="CS17" s="622"/>
      <c r="CT17" s="622"/>
      <c r="CU17" s="622"/>
      <c r="CV17" s="622"/>
      <c r="CW17" s="622"/>
      <c r="CX17" s="622"/>
      <c r="CY17" s="623"/>
      <c r="CZ17" s="659">
        <v>9.6999999999999993</v>
      </c>
      <c r="DA17" s="659"/>
      <c r="DB17" s="659"/>
      <c r="DC17" s="659"/>
      <c r="DD17" s="627" t="s">
        <v>122</v>
      </c>
      <c r="DE17" s="622"/>
      <c r="DF17" s="622"/>
      <c r="DG17" s="622"/>
      <c r="DH17" s="622"/>
      <c r="DI17" s="622"/>
      <c r="DJ17" s="622"/>
      <c r="DK17" s="622"/>
      <c r="DL17" s="622"/>
      <c r="DM17" s="622"/>
      <c r="DN17" s="622"/>
      <c r="DO17" s="622"/>
      <c r="DP17" s="623"/>
      <c r="DQ17" s="627">
        <v>368805</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275</v>
      </c>
      <c r="S18" s="622"/>
      <c r="T18" s="622"/>
      <c r="U18" s="622"/>
      <c r="V18" s="622"/>
      <c r="W18" s="622"/>
      <c r="X18" s="622"/>
      <c r="Y18" s="623"/>
      <c r="Z18" s="659">
        <v>0</v>
      </c>
      <c r="AA18" s="659"/>
      <c r="AB18" s="659"/>
      <c r="AC18" s="659"/>
      <c r="AD18" s="660">
        <v>275</v>
      </c>
      <c r="AE18" s="660"/>
      <c r="AF18" s="660"/>
      <c r="AG18" s="660"/>
      <c r="AH18" s="660"/>
      <c r="AI18" s="660"/>
      <c r="AJ18" s="660"/>
      <c r="AK18" s="660"/>
      <c r="AL18" s="624">
        <v>0</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275</v>
      </c>
      <c r="S19" s="622"/>
      <c r="T19" s="622"/>
      <c r="U19" s="622"/>
      <c r="V19" s="622"/>
      <c r="W19" s="622"/>
      <c r="X19" s="622"/>
      <c r="Y19" s="623"/>
      <c r="Z19" s="659">
        <v>0</v>
      </c>
      <c r="AA19" s="659"/>
      <c r="AB19" s="659"/>
      <c r="AC19" s="659"/>
      <c r="AD19" s="660">
        <v>275</v>
      </c>
      <c r="AE19" s="660"/>
      <c r="AF19" s="660"/>
      <c r="AG19" s="660"/>
      <c r="AH19" s="660"/>
      <c r="AI19" s="660"/>
      <c r="AJ19" s="660"/>
      <c r="AK19" s="660"/>
      <c r="AL19" s="624">
        <v>0</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261</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263</v>
      </c>
      <c r="CE20" s="619"/>
      <c r="CF20" s="619"/>
      <c r="CG20" s="619"/>
      <c r="CH20" s="619"/>
      <c r="CI20" s="619"/>
      <c r="CJ20" s="619"/>
      <c r="CK20" s="619"/>
      <c r="CL20" s="619"/>
      <c r="CM20" s="619"/>
      <c r="CN20" s="619"/>
      <c r="CO20" s="619"/>
      <c r="CP20" s="619"/>
      <c r="CQ20" s="620"/>
      <c r="CR20" s="621">
        <v>3817591</v>
      </c>
      <c r="CS20" s="622"/>
      <c r="CT20" s="622"/>
      <c r="CU20" s="622"/>
      <c r="CV20" s="622"/>
      <c r="CW20" s="622"/>
      <c r="CX20" s="622"/>
      <c r="CY20" s="623"/>
      <c r="CZ20" s="659">
        <v>100</v>
      </c>
      <c r="DA20" s="659"/>
      <c r="DB20" s="659"/>
      <c r="DC20" s="659"/>
      <c r="DD20" s="627">
        <v>765041</v>
      </c>
      <c r="DE20" s="622"/>
      <c r="DF20" s="622"/>
      <c r="DG20" s="622"/>
      <c r="DH20" s="622"/>
      <c r="DI20" s="622"/>
      <c r="DJ20" s="622"/>
      <c r="DK20" s="622"/>
      <c r="DL20" s="622"/>
      <c r="DM20" s="622"/>
      <c r="DN20" s="622"/>
      <c r="DO20" s="622"/>
      <c r="DP20" s="623"/>
      <c r="DQ20" s="627">
        <v>2694041</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1677507</v>
      </c>
      <c r="S21" s="622"/>
      <c r="T21" s="622"/>
      <c r="U21" s="622"/>
      <c r="V21" s="622"/>
      <c r="W21" s="622"/>
      <c r="X21" s="622"/>
      <c r="Y21" s="623"/>
      <c r="Z21" s="659">
        <v>42.9</v>
      </c>
      <c r="AA21" s="659"/>
      <c r="AB21" s="659"/>
      <c r="AC21" s="659"/>
      <c r="AD21" s="660">
        <v>1455603</v>
      </c>
      <c r="AE21" s="660"/>
      <c r="AF21" s="660"/>
      <c r="AG21" s="660"/>
      <c r="AH21" s="660"/>
      <c r="AI21" s="660"/>
      <c r="AJ21" s="660"/>
      <c r="AK21" s="660"/>
      <c r="AL21" s="624">
        <v>74.2</v>
      </c>
      <c r="AM21" s="625"/>
      <c r="AN21" s="625"/>
      <c r="AO21" s="661"/>
      <c r="AP21" s="618" t="s">
        <v>265</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1455603</v>
      </c>
      <c r="S22" s="622"/>
      <c r="T22" s="622"/>
      <c r="U22" s="622"/>
      <c r="V22" s="622"/>
      <c r="W22" s="622"/>
      <c r="X22" s="622"/>
      <c r="Y22" s="623"/>
      <c r="Z22" s="659">
        <v>37.200000000000003</v>
      </c>
      <c r="AA22" s="659"/>
      <c r="AB22" s="659"/>
      <c r="AC22" s="659"/>
      <c r="AD22" s="660">
        <v>1455603</v>
      </c>
      <c r="AE22" s="660"/>
      <c r="AF22" s="660"/>
      <c r="AG22" s="660"/>
      <c r="AH22" s="660"/>
      <c r="AI22" s="660"/>
      <c r="AJ22" s="660"/>
      <c r="AK22" s="660"/>
      <c r="AL22" s="624">
        <v>74.2</v>
      </c>
      <c r="AM22" s="625"/>
      <c r="AN22" s="625"/>
      <c r="AO22" s="661"/>
      <c r="AP22" s="618" t="s">
        <v>267</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269</v>
      </c>
      <c r="C23" s="619"/>
      <c r="D23" s="619"/>
      <c r="E23" s="619"/>
      <c r="F23" s="619"/>
      <c r="G23" s="619"/>
      <c r="H23" s="619"/>
      <c r="I23" s="619"/>
      <c r="J23" s="619"/>
      <c r="K23" s="619"/>
      <c r="L23" s="619"/>
      <c r="M23" s="619"/>
      <c r="N23" s="619"/>
      <c r="O23" s="619"/>
      <c r="P23" s="619"/>
      <c r="Q23" s="620"/>
      <c r="R23" s="621">
        <v>221903</v>
      </c>
      <c r="S23" s="622"/>
      <c r="T23" s="622"/>
      <c r="U23" s="622"/>
      <c r="V23" s="622"/>
      <c r="W23" s="622"/>
      <c r="X23" s="622"/>
      <c r="Y23" s="623"/>
      <c r="Z23" s="659">
        <v>5.7</v>
      </c>
      <c r="AA23" s="659"/>
      <c r="AB23" s="659"/>
      <c r="AC23" s="659"/>
      <c r="AD23" s="660" t="s">
        <v>122</v>
      </c>
      <c r="AE23" s="660"/>
      <c r="AF23" s="660"/>
      <c r="AG23" s="660"/>
      <c r="AH23" s="660"/>
      <c r="AI23" s="660"/>
      <c r="AJ23" s="660"/>
      <c r="AK23" s="660"/>
      <c r="AL23" s="624" t="s">
        <v>122</v>
      </c>
      <c r="AM23" s="625"/>
      <c r="AN23" s="625"/>
      <c r="AO23" s="661"/>
      <c r="AP23" s="618" t="s">
        <v>270</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210</v>
      </c>
      <c r="CE23" s="680"/>
      <c r="CF23" s="680"/>
      <c r="CG23" s="680"/>
      <c r="CH23" s="680"/>
      <c r="CI23" s="680"/>
      <c r="CJ23" s="680"/>
      <c r="CK23" s="680"/>
      <c r="CL23" s="680"/>
      <c r="CM23" s="680"/>
      <c r="CN23" s="680"/>
      <c r="CO23" s="680"/>
      <c r="CP23" s="680"/>
      <c r="CQ23" s="681"/>
      <c r="CR23" s="679" t="s">
        <v>271</v>
      </c>
      <c r="CS23" s="680"/>
      <c r="CT23" s="680"/>
      <c r="CU23" s="680"/>
      <c r="CV23" s="680"/>
      <c r="CW23" s="680"/>
      <c r="CX23" s="680"/>
      <c r="CY23" s="681"/>
      <c r="CZ23" s="679" t="s">
        <v>272</v>
      </c>
      <c r="DA23" s="680"/>
      <c r="DB23" s="680"/>
      <c r="DC23" s="681"/>
      <c r="DD23" s="679" t="s">
        <v>273</v>
      </c>
      <c r="DE23" s="680"/>
      <c r="DF23" s="680"/>
      <c r="DG23" s="680"/>
      <c r="DH23" s="680"/>
      <c r="DI23" s="680"/>
      <c r="DJ23" s="680"/>
      <c r="DK23" s="681"/>
      <c r="DL23" s="711" t="s">
        <v>274</v>
      </c>
      <c r="DM23" s="712"/>
      <c r="DN23" s="712"/>
      <c r="DO23" s="712"/>
      <c r="DP23" s="712"/>
      <c r="DQ23" s="712"/>
      <c r="DR23" s="712"/>
      <c r="DS23" s="712"/>
      <c r="DT23" s="712"/>
      <c r="DU23" s="712"/>
      <c r="DV23" s="713"/>
      <c r="DW23" s="679" t="s">
        <v>275</v>
      </c>
      <c r="DX23" s="680"/>
      <c r="DY23" s="680"/>
      <c r="DZ23" s="680"/>
      <c r="EA23" s="680"/>
      <c r="EB23" s="680"/>
      <c r="EC23" s="681"/>
    </row>
    <row r="24" spans="2:133" ht="11.25" customHeight="1" x14ac:dyDescent="0.15">
      <c r="B24" s="618" t="s">
        <v>276</v>
      </c>
      <c r="C24" s="619"/>
      <c r="D24" s="619"/>
      <c r="E24" s="619"/>
      <c r="F24" s="619"/>
      <c r="G24" s="619"/>
      <c r="H24" s="619"/>
      <c r="I24" s="619"/>
      <c r="J24" s="619"/>
      <c r="K24" s="619"/>
      <c r="L24" s="619"/>
      <c r="M24" s="619"/>
      <c r="N24" s="619"/>
      <c r="O24" s="619"/>
      <c r="P24" s="619"/>
      <c r="Q24" s="620"/>
      <c r="R24" s="621">
        <v>1</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277</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278</v>
      </c>
      <c r="CE24" s="677"/>
      <c r="CF24" s="677"/>
      <c r="CG24" s="677"/>
      <c r="CH24" s="677"/>
      <c r="CI24" s="677"/>
      <c r="CJ24" s="677"/>
      <c r="CK24" s="677"/>
      <c r="CL24" s="677"/>
      <c r="CM24" s="677"/>
      <c r="CN24" s="677"/>
      <c r="CO24" s="677"/>
      <c r="CP24" s="677"/>
      <c r="CQ24" s="678"/>
      <c r="CR24" s="673">
        <v>1095372</v>
      </c>
      <c r="CS24" s="674"/>
      <c r="CT24" s="674"/>
      <c r="CU24" s="674"/>
      <c r="CV24" s="674"/>
      <c r="CW24" s="674"/>
      <c r="CX24" s="674"/>
      <c r="CY24" s="702"/>
      <c r="CZ24" s="703">
        <v>28.7</v>
      </c>
      <c r="DA24" s="685"/>
      <c r="DB24" s="685"/>
      <c r="DC24" s="705"/>
      <c r="DD24" s="701">
        <v>934430</v>
      </c>
      <c r="DE24" s="674"/>
      <c r="DF24" s="674"/>
      <c r="DG24" s="674"/>
      <c r="DH24" s="674"/>
      <c r="DI24" s="674"/>
      <c r="DJ24" s="674"/>
      <c r="DK24" s="702"/>
      <c r="DL24" s="701">
        <v>755455</v>
      </c>
      <c r="DM24" s="674"/>
      <c r="DN24" s="674"/>
      <c r="DO24" s="674"/>
      <c r="DP24" s="674"/>
      <c r="DQ24" s="674"/>
      <c r="DR24" s="674"/>
      <c r="DS24" s="674"/>
      <c r="DT24" s="674"/>
      <c r="DU24" s="674"/>
      <c r="DV24" s="702"/>
      <c r="DW24" s="703">
        <v>38.4</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2168791</v>
      </c>
      <c r="S25" s="622"/>
      <c r="T25" s="622"/>
      <c r="U25" s="622"/>
      <c r="V25" s="622"/>
      <c r="W25" s="622"/>
      <c r="X25" s="622"/>
      <c r="Y25" s="623"/>
      <c r="Z25" s="659">
        <v>55.5</v>
      </c>
      <c r="AA25" s="659"/>
      <c r="AB25" s="659"/>
      <c r="AC25" s="659"/>
      <c r="AD25" s="660">
        <v>1946887</v>
      </c>
      <c r="AE25" s="660"/>
      <c r="AF25" s="660"/>
      <c r="AG25" s="660"/>
      <c r="AH25" s="660"/>
      <c r="AI25" s="660"/>
      <c r="AJ25" s="660"/>
      <c r="AK25" s="660"/>
      <c r="AL25" s="624">
        <v>99.2</v>
      </c>
      <c r="AM25" s="625"/>
      <c r="AN25" s="625"/>
      <c r="AO25" s="661"/>
      <c r="AP25" s="618" t="s">
        <v>280</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281</v>
      </c>
      <c r="CE25" s="619"/>
      <c r="CF25" s="619"/>
      <c r="CG25" s="619"/>
      <c r="CH25" s="619"/>
      <c r="CI25" s="619"/>
      <c r="CJ25" s="619"/>
      <c r="CK25" s="619"/>
      <c r="CL25" s="619"/>
      <c r="CM25" s="619"/>
      <c r="CN25" s="619"/>
      <c r="CO25" s="619"/>
      <c r="CP25" s="619"/>
      <c r="CQ25" s="620"/>
      <c r="CR25" s="621">
        <v>447117</v>
      </c>
      <c r="CS25" s="634"/>
      <c r="CT25" s="634"/>
      <c r="CU25" s="634"/>
      <c r="CV25" s="634"/>
      <c r="CW25" s="634"/>
      <c r="CX25" s="634"/>
      <c r="CY25" s="635"/>
      <c r="CZ25" s="624">
        <v>11.7</v>
      </c>
      <c r="DA25" s="636"/>
      <c r="DB25" s="636"/>
      <c r="DC25" s="637"/>
      <c r="DD25" s="627">
        <v>435740</v>
      </c>
      <c r="DE25" s="634"/>
      <c r="DF25" s="634"/>
      <c r="DG25" s="634"/>
      <c r="DH25" s="634"/>
      <c r="DI25" s="634"/>
      <c r="DJ25" s="634"/>
      <c r="DK25" s="635"/>
      <c r="DL25" s="627">
        <v>365949</v>
      </c>
      <c r="DM25" s="634"/>
      <c r="DN25" s="634"/>
      <c r="DO25" s="634"/>
      <c r="DP25" s="634"/>
      <c r="DQ25" s="634"/>
      <c r="DR25" s="634"/>
      <c r="DS25" s="634"/>
      <c r="DT25" s="634"/>
      <c r="DU25" s="634"/>
      <c r="DV25" s="635"/>
      <c r="DW25" s="624">
        <v>18.600000000000001</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283</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284</v>
      </c>
      <c r="CE26" s="619"/>
      <c r="CF26" s="619"/>
      <c r="CG26" s="619"/>
      <c r="CH26" s="619"/>
      <c r="CI26" s="619"/>
      <c r="CJ26" s="619"/>
      <c r="CK26" s="619"/>
      <c r="CL26" s="619"/>
      <c r="CM26" s="619"/>
      <c r="CN26" s="619"/>
      <c r="CO26" s="619"/>
      <c r="CP26" s="619"/>
      <c r="CQ26" s="620"/>
      <c r="CR26" s="621">
        <v>229367</v>
      </c>
      <c r="CS26" s="622"/>
      <c r="CT26" s="622"/>
      <c r="CU26" s="622"/>
      <c r="CV26" s="622"/>
      <c r="CW26" s="622"/>
      <c r="CX26" s="622"/>
      <c r="CY26" s="623"/>
      <c r="CZ26" s="624">
        <v>6</v>
      </c>
      <c r="DA26" s="636"/>
      <c r="DB26" s="636"/>
      <c r="DC26" s="637"/>
      <c r="DD26" s="627">
        <v>221273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t="s">
        <v>122</v>
      </c>
      <c r="S27" s="622"/>
      <c r="T27" s="622"/>
      <c r="U27" s="622"/>
      <c r="V27" s="622"/>
      <c r="W27" s="622"/>
      <c r="X27" s="622"/>
      <c r="Y27" s="623"/>
      <c r="Z27" s="659" t="s">
        <v>122</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410182</v>
      </c>
      <c r="BH27" s="622"/>
      <c r="BI27" s="622"/>
      <c r="BJ27" s="622"/>
      <c r="BK27" s="622"/>
      <c r="BL27" s="622"/>
      <c r="BM27" s="622"/>
      <c r="BN27" s="623"/>
      <c r="BO27" s="659">
        <v>100</v>
      </c>
      <c r="BP27" s="659"/>
      <c r="BQ27" s="659"/>
      <c r="BR27" s="659"/>
      <c r="BS27" s="660">
        <v>3229</v>
      </c>
      <c r="BT27" s="660"/>
      <c r="BU27" s="660"/>
      <c r="BV27" s="660"/>
      <c r="BW27" s="660"/>
      <c r="BX27" s="660"/>
      <c r="BY27" s="660"/>
      <c r="BZ27" s="660"/>
      <c r="CA27" s="660"/>
      <c r="CB27" s="695"/>
      <c r="CD27" s="618" t="s">
        <v>287</v>
      </c>
      <c r="CE27" s="619"/>
      <c r="CF27" s="619"/>
      <c r="CG27" s="619"/>
      <c r="CH27" s="619"/>
      <c r="CI27" s="619"/>
      <c r="CJ27" s="619"/>
      <c r="CK27" s="619"/>
      <c r="CL27" s="619"/>
      <c r="CM27" s="619"/>
      <c r="CN27" s="619"/>
      <c r="CO27" s="619"/>
      <c r="CP27" s="619"/>
      <c r="CQ27" s="620"/>
      <c r="CR27" s="621">
        <v>279450</v>
      </c>
      <c r="CS27" s="634"/>
      <c r="CT27" s="634"/>
      <c r="CU27" s="634"/>
      <c r="CV27" s="634"/>
      <c r="CW27" s="634"/>
      <c r="CX27" s="634"/>
      <c r="CY27" s="635"/>
      <c r="CZ27" s="624">
        <v>7.3</v>
      </c>
      <c r="DA27" s="636"/>
      <c r="DB27" s="636"/>
      <c r="DC27" s="637"/>
      <c r="DD27" s="627">
        <v>129885</v>
      </c>
      <c r="DE27" s="634"/>
      <c r="DF27" s="634"/>
      <c r="DG27" s="634"/>
      <c r="DH27" s="634"/>
      <c r="DI27" s="634"/>
      <c r="DJ27" s="634"/>
      <c r="DK27" s="635"/>
      <c r="DL27" s="627">
        <v>52412</v>
      </c>
      <c r="DM27" s="634"/>
      <c r="DN27" s="634"/>
      <c r="DO27" s="634"/>
      <c r="DP27" s="634"/>
      <c r="DQ27" s="634"/>
      <c r="DR27" s="634"/>
      <c r="DS27" s="634"/>
      <c r="DT27" s="634"/>
      <c r="DU27" s="634"/>
      <c r="DV27" s="635"/>
      <c r="DW27" s="624">
        <v>2.7</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13682</v>
      </c>
      <c r="S28" s="622"/>
      <c r="T28" s="622"/>
      <c r="U28" s="622"/>
      <c r="V28" s="622"/>
      <c r="W28" s="622"/>
      <c r="X28" s="622"/>
      <c r="Y28" s="623"/>
      <c r="Z28" s="659">
        <v>0.4</v>
      </c>
      <c r="AA28" s="659"/>
      <c r="AB28" s="659"/>
      <c r="AC28" s="659"/>
      <c r="AD28" s="660">
        <v>8454</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368805</v>
      </c>
      <c r="CS28" s="622"/>
      <c r="CT28" s="622"/>
      <c r="CU28" s="622"/>
      <c r="CV28" s="622"/>
      <c r="CW28" s="622"/>
      <c r="CX28" s="622"/>
      <c r="CY28" s="623"/>
      <c r="CZ28" s="624">
        <v>9.6999999999999993</v>
      </c>
      <c r="DA28" s="636"/>
      <c r="DB28" s="636"/>
      <c r="DC28" s="637"/>
      <c r="DD28" s="627">
        <v>368805</v>
      </c>
      <c r="DE28" s="622"/>
      <c r="DF28" s="622"/>
      <c r="DG28" s="622"/>
      <c r="DH28" s="622"/>
      <c r="DI28" s="622"/>
      <c r="DJ28" s="622"/>
      <c r="DK28" s="623"/>
      <c r="DL28" s="627">
        <v>337094</v>
      </c>
      <c r="DM28" s="622"/>
      <c r="DN28" s="622"/>
      <c r="DO28" s="622"/>
      <c r="DP28" s="622"/>
      <c r="DQ28" s="622"/>
      <c r="DR28" s="622"/>
      <c r="DS28" s="622"/>
      <c r="DT28" s="622"/>
      <c r="DU28" s="622"/>
      <c r="DV28" s="623"/>
      <c r="DW28" s="624">
        <v>17.100000000000001</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5106</v>
      </c>
      <c r="S29" s="622"/>
      <c r="T29" s="622"/>
      <c r="U29" s="622"/>
      <c r="V29" s="622"/>
      <c r="W29" s="622"/>
      <c r="X29" s="622"/>
      <c r="Y29" s="623"/>
      <c r="Z29" s="659">
        <v>0.1</v>
      </c>
      <c r="AA29" s="659"/>
      <c r="AB29" s="659"/>
      <c r="AC29" s="659"/>
      <c r="AD29" s="660">
        <v>220</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291</v>
      </c>
      <c r="CE29" s="641"/>
      <c r="CF29" s="618" t="s">
        <v>66</v>
      </c>
      <c r="CG29" s="619"/>
      <c r="CH29" s="619"/>
      <c r="CI29" s="619"/>
      <c r="CJ29" s="619"/>
      <c r="CK29" s="619"/>
      <c r="CL29" s="619"/>
      <c r="CM29" s="619"/>
      <c r="CN29" s="619"/>
      <c r="CO29" s="619"/>
      <c r="CP29" s="619"/>
      <c r="CQ29" s="620"/>
      <c r="CR29" s="621">
        <v>368805</v>
      </c>
      <c r="CS29" s="634"/>
      <c r="CT29" s="634"/>
      <c r="CU29" s="634"/>
      <c r="CV29" s="634"/>
      <c r="CW29" s="634"/>
      <c r="CX29" s="634"/>
      <c r="CY29" s="635"/>
      <c r="CZ29" s="624">
        <v>9.6999999999999993</v>
      </c>
      <c r="DA29" s="636"/>
      <c r="DB29" s="636"/>
      <c r="DC29" s="637"/>
      <c r="DD29" s="627">
        <v>368805</v>
      </c>
      <c r="DE29" s="634"/>
      <c r="DF29" s="634"/>
      <c r="DG29" s="634"/>
      <c r="DH29" s="634"/>
      <c r="DI29" s="634"/>
      <c r="DJ29" s="634"/>
      <c r="DK29" s="635"/>
      <c r="DL29" s="627">
        <v>337094</v>
      </c>
      <c r="DM29" s="634"/>
      <c r="DN29" s="634"/>
      <c r="DO29" s="634"/>
      <c r="DP29" s="634"/>
      <c r="DQ29" s="634"/>
      <c r="DR29" s="634"/>
      <c r="DS29" s="634"/>
      <c r="DT29" s="634"/>
      <c r="DU29" s="634"/>
      <c r="DV29" s="635"/>
      <c r="DW29" s="624">
        <v>17.100000000000001</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477265</v>
      </c>
      <c r="S30" s="622"/>
      <c r="T30" s="622"/>
      <c r="U30" s="622"/>
      <c r="V30" s="622"/>
      <c r="W30" s="622"/>
      <c r="X30" s="622"/>
      <c r="Y30" s="623"/>
      <c r="Z30" s="659">
        <v>12.2</v>
      </c>
      <c r="AA30" s="659"/>
      <c r="AB30" s="659"/>
      <c r="AC30" s="659"/>
      <c r="AD30" s="660" t="s">
        <v>122</v>
      </c>
      <c r="AE30" s="660"/>
      <c r="AF30" s="660"/>
      <c r="AG30" s="660"/>
      <c r="AH30" s="660"/>
      <c r="AI30" s="660"/>
      <c r="AJ30" s="660"/>
      <c r="AK30" s="660"/>
      <c r="AL30" s="624" t="s">
        <v>122</v>
      </c>
      <c r="AM30" s="625"/>
      <c r="AN30" s="625"/>
      <c r="AO30" s="661"/>
      <c r="AP30" s="679" t="s">
        <v>210</v>
      </c>
      <c r="AQ30" s="680"/>
      <c r="AR30" s="680"/>
      <c r="AS30" s="680"/>
      <c r="AT30" s="680"/>
      <c r="AU30" s="680"/>
      <c r="AV30" s="680"/>
      <c r="AW30" s="680"/>
      <c r="AX30" s="680"/>
      <c r="AY30" s="680"/>
      <c r="AZ30" s="680"/>
      <c r="BA30" s="680"/>
      <c r="BB30" s="680"/>
      <c r="BC30" s="680"/>
      <c r="BD30" s="680"/>
      <c r="BE30" s="680"/>
      <c r="BF30" s="681"/>
      <c r="BG30" s="679" t="s">
        <v>293</v>
      </c>
      <c r="BH30" s="693"/>
      <c r="BI30" s="693"/>
      <c r="BJ30" s="693"/>
      <c r="BK30" s="693"/>
      <c r="BL30" s="693"/>
      <c r="BM30" s="693"/>
      <c r="BN30" s="693"/>
      <c r="BO30" s="693"/>
      <c r="BP30" s="693"/>
      <c r="BQ30" s="694"/>
      <c r="BR30" s="679" t="s">
        <v>294</v>
      </c>
      <c r="BS30" s="693"/>
      <c r="BT30" s="693"/>
      <c r="BU30" s="693"/>
      <c r="BV30" s="693"/>
      <c r="BW30" s="693"/>
      <c r="BX30" s="693"/>
      <c r="BY30" s="693"/>
      <c r="BZ30" s="693"/>
      <c r="CA30" s="693"/>
      <c r="CB30" s="694"/>
      <c r="CD30" s="642"/>
      <c r="CE30" s="643"/>
      <c r="CF30" s="618" t="s">
        <v>295</v>
      </c>
      <c r="CG30" s="619"/>
      <c r="CH30" s="619"/>
      <c r="CI30" s="619"/>
      <c r="CJ30" s="619"/>
      <c r="CK30" s="619"/>
      <c r="CL30" s="619"/>
      <c r="CM30" s="619"/>
      <c r="CN30" s="619"/>
      <c r="CO30" s="619"/>
      <c r="CP30" s="619"/>
      <c r="CQ30" s="620"/>
      <c r="CR30" s="621">
        <v>358721</v>
      </c>
      <c r="CS30" s="622"/>
      <c r="CT30" s="622"/>
      <c r="CU30" s="622"/>
      <c r="CV30" s="622"/>
      <c r="CW30" s="622"/>
      <c r="CX30" s="622"/>
      <c r="CY30" s="623"/>
      <c r="CZ30" s="624">
        <v>9.4</v>
      </c>
      <c r="DA30" s="636"/>
      <c r="DB30" s="636"/>
      <c r="DC30" s="637"/>
      <c r="DD30" s="627">
        <v>358721</v>
      </c>
      <c r="DE30" s="622"/>
      <c r="DF30" s="622"/>
      <c r="DG30" s="622"/>
      <c r="DH30" s="622"/>
      <c r="DI30" s="622"/>
      <c r="DJ30" s="622"/>
      <c r="DK30" s="623"/>
      <c r="DL30" s="627">
        <v>327010</v>
      </c>
      <c r="DM30" s="622"/>
      <c r="DN30" s="622"/>
      <c r="DO30" s="622"/>
      <c r="DP30" s="622"/>
      <c r="DQ30" s="622"/>
      <c r="DR30" s="622"/>
      <c r="DS30" s="622"/>
      <c r="DT30" s="622"/>
      <c r="DU30" s="622"/>
      <c r="DV30" s="623"/>
      <c r="DW30" s="624">
        <v>16.600000000000001</v>
      </c>
      <c r="DX30" s="636"/>
      <c r="DY30" s="636"/>
      <c r="DZ30" s="636"/>
      <c r="EA30" s="636"/>
      <c r="EB30" s="636"/>
      <c r="EC30" s="648"/>
    </row>
    <row r="31" spans="2:133" ht="11.25" customHeight="1" x14ac:dyDescent="0.15">
      <c r="B31" s="696" t="s">
        <v>296</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297</v>
      </c>
      <c r="AQ31" s="688"/>
      <c r="AR31" s="688"/>
      <c r="AS31" s="688"/>
      <c r="AT31" s="689" t="s">
        <v>298</v>
      </c>
      <c r="AU31" s="218"/>
      <c r="AV31" s="218"/>
      <c r="AW31" s="218"/>
      <c r="AX31" s="676" t="s">
        <v>176</v>
      </c>
      <c r="AY31" s="677"/>
      <c r="AZ31" s="677"/>
      <c r="BA31" s="677"/>
      <c r="BB31" s="677"/>
      <c r="BC31" s="677"/>
      <c r="BD31" s="677"/>
      <c r="BE31" s="677"/>
      <c r="BF31" s="678"/>
      <c r="BG31" s="683">
        <v>99.1</v>
      </c>
      <c r="BH31" s="684"/>
      <c r="BI31" s="684"/>
      <c r="BJ31" s="684"/>
      <c r="BK31" s="684"/>
      <c r="BL31" s="684"/>
      <c r="BM31" s="685">
        <v>97.7</v>
      </c>
      <c r="BN31" s="684"/>
      <c r="BO31" s="684"/>
      <c r="BP31" s="684"/>
      <c r="BQ31" s="686"/>
      <c r="BR31" s="683">
        <v>99.1</v>
      </c>
      <c r="BS31" s="684"/>
      <c r="BT31" s="684"/>
      <c r="BU31" s="684"/>
      <c r="BV31" s="684"/>
      <c r="BW31" s="684"/>
      <c r="BX31" s="685">
        <v>98.1</v>
      </c>
      <c r="BY31" s="684"/>
      <c r="BZ31" s="684"/>
      <c r="CA31" s="684"/>
      <c r="CB31" s="686"/>
      <c r="CD31" s="642"/>
      <c r="CE31" s="643"/>
      <c r="CF31" s="618" t="s">
        <v>299</v>
      </c>
      <c r="CG31" s="619"/>
      <c r="CH31" s="619"/>
      <c r="CI31" s="619"/>
      <c r="CJ31" s="619"/>
      <c r="CK31" s="619"/>
      <c r="CL31" s="619"/>
      <c r="CM31" s="619"/>
      <c r="CN31" s="619"/>
      <c r="CO31" s="619"/>
      <c r="CP31" s="619"/>
      <c r="CQ31" s="620"/>
      <c r="CR31" s="621">
        <v>10084</v>
      </c>
      <c r="CS31" s="634"/>
      <c r="CT31" s="634"/>
      <c r="CU31" s="634"/>
      <c r="CV31" s="634"/>
      <c r="CW31" s="634"/>
      <c r="CX31" s="634"/>
      <c r="CY31" s="635"/>
      <c r="CZ31" s="624">
        <v>0.3</v>
      </c>
      <c r="DA31" s="636"/>
      <c r="DB31" s="636"/>
      <c r="DC31" s="637"/>
      <c r="DD31" s="627">
        <v>10084</v>
      </c>
      <c r="DE31" s="634"/>
      <c r="DF31" s="634"/>
      <c r="DG31" s="634"/>
      <c r="DH31" s="634"/>
      <c r="DI31" s="634"/>
      <c r="DJ31" s="634"/>
      <c r="DK31" s="635"/>
      <c r="DL31" s="627">
        <v>10084</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126637</v>
      </c>
      <c r="S32" s="622"/>
      <c r="T32" s="622"/>
      <c r="U32" s="622"/>
      <c r="V32" s="622"/>
      <c r="W32" s="622"/>
      <c r="X32" s="622"/>
      <c r="Y32" s="623"/>
      <c r="Z32" s="659">
        <v>3.2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301</v>
      </c>
      <c r="AX32" s="618" t="s">
        <v>302</v>
      </c>
      <c r="AY32" s="619"/>
      <c r="AZ32" s="619"/>
      <c r="BA32" s="619"/>
      <c r="BB32" s="619"/>
      <c r="BC32" s="619"/>
      <c r="BD32" s="619"/>
      <c r="BE32" s="619"/>
      <c r="BF32" s="620"/>
      <c r="BG32" s="692">
        <v>99.1</v>
      </c>
      <c r="BH32" s="634"/>
      <c r="BI32" s="634"/>
      <c r="BJ32" s="634"/>
      <c r="BK32" s="634"/>
      <c r="BL32" s="634"/>
      <c r="BM32" s="625">
        <v>97.2</v>
      </c>
      <c r="BN32" s="634"/>
      <c r="BO32" s="634"/>
      <c r="BP32" s="634"/>
      <c r="BQ32" s="657"/>
      <c r="BR32" s="692">
        <v>98.7</v>
      </c>
      <c r="BS32" s="634"/>
      <c r="BT32" s="634"/>
      <c r="BU32" s="634"/>
      <c r="BV32" s="634"/>
      <c r="BW32" s="634"/>
      <c r="BX32" s="625">
        <v>97.4</v>
      </c>
      <c r="BY32" s="634"/>
      <c r="BZ32" s="634"/>
      <c r="CA32" s="634"/>
      <c r="CB32" s="657"/>
      <c r="CD32" s="644"/>
      <c r="CE32" s="645"/>
      <c r="CF32" s="618" t="s">
        <v>303</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24077</v>
      </c>
      <c r="S33" s="622"/>
      <c r="T33" s="622"/>
      <c r="U33" s="622"/>
      <c r="V33" s="622"/>
      <c r="W33" s="622"/>
      <c r="X33" s="622"/>
      <c r="Y33" s="623"/>
      <c r="Z33" s="659">
        <v>0.6</v>
      </c>
      <c r="AA33" s="659"/>
      <c r="AB33" s="659"/>
      <c r="AC33" s="659"/>
      <c r="AD33" s="660">
        <v>6185</v>
      </c>
      <c r="AE33" s="660"/>
      <c r="AF33" s="660"/>
      <c r="AG33" s="660"/>
      <c r="AH33" s="660"/>
      <c r="AI33" s="660"/>
      <c r="AJ33" s="660"/>
      <c r="AK33" s="660"/>
      <c r="AL33" s="624">
        <v>0.3</v>
      </c>
      <c r="AM33" s="625"/>
      <c r="AN33" s="625"/>
      <c r="AO33" s="661"/>
      <c r="AP33" s="664"/>
      <c r="AQ33" s="665"/>
      <c r="AR33" s="665"/>
      <c r="AS33" s="665"/>
      <c r="AT33" s="691"/>
      <c r="AU33" s="219"/>
      <c r="AV33" s="219"/>
      <c r="AW33" s="219"/>
      <c r="AX33" s="602" t="s">
        <v>305</v>
      </c>
      <c r="AY33" s="603"/>
      <c r="AZ33" s="603"/>
      <c r="BA33" s="603"/>
      <c r="BB33" s="603"/>
      <c r="BC33" s="603"/>
      <c r="BD33" s="603"/>
      <c r="BE33" s="603"/>
      <c r="BF33" s="604"/>
      <c r="BG33" s="682">
        <v>99.1</v>
      </c>
      <c r="BH33" s="606"/>
      <c r="BI33" s="606"/>
      <c r="BJ33" s="606"/>
      <c r="BK33" s="606"/>
      <c r="BL33" s="606"/>
      <c r="BM33" s="652">
        <v>97.7</v>
      </c>
      <c r="BN33" s="606"/>
      <c r="BO33" s="606"/>
      <c r="BP33" s="606"/>
      <c r="BQ33" s="669"/>
      <c r="BR33" s="682">
        <v>99.2</v>
      </c>
      <c r="BS33" s="606"/>
      <c r="BT33" s="606"/>
      <c r="BU33" s="606"/>
      <c r="BV33" s="606"/>
      <c r="BW33" s="606"/>
      <c r="BX33" s="652">
        <v>98.1</v>
      </c>
      <c r="BY33" s="606"/>
      <c r="BZ33" s="606"/>
      <c r="CA33" s="606"/>
      <c r="CB33" s="669"/>
      <c r="CD33" s="618" t="s">
        <v>306</v>
      </c>
      <c r="CE33" s="619"/>
      <c r="CF33" s="619"/>
      <c r="CG33" s="619"/>
      <c r="CH33" s="619"/>
      <c r="CI33" s="619"/>
      <c r="CJ33" s="619"/>
      <c r="CK33" s="619"/>
      <c r="CL33" s="619"/>
      <c r="CM33" s="619"/>
      <c r="CN33" s="619"/>
      <c r="CO33" s="619"/>
      <c r="CP33" s="619"/>
      <c r="CQ33" s="620"/>
      <c r="CR33" s="621">
        <v>1868769</v>
      </c>
      <c r="CS33" s="634"/>
      <c r="CT33" s="634"/>
      <c r="CU33" s="634"/>
      <c r="CV33" s="634"/>
      <c r="CW33" s="634"/>
      <c r="CX33" s="634"/>
      <c r="CY33" s="635"/>
      <c r="CZ33" s="624">
        <v>49</v>
      </c>
      <c r="DA33" s="636"/>
      <c r="DB33" s="636"/>
      <c r="DC33" s="637"/>
      <c r="DD33" s="627">
        <v>1651337</v>
      </c>
      <c r="DE33" s="634"/>
      <c r="DF33" s="634"/>
      <c r="DG33" s="634"/>
      <c r="DH33" s="634"/>
      <c r="DI33" s="634"/>
      <c r="DJ33" s="634"/>
      <c r="DK33" s="635"/>
      <c r="DL33" s="627">
        <v>763995</v>
      </c>
      <c r="DM33" s="634"/>
      <c r="DN33" s="634"/>
      <c r="DO33" s="634"/>
      <c r="DP33" s="634"/>
      <c r="DQ33" s="634"/>
      <c r="DR33" s="634"/>
      <c r="DS33" s="634"/>
      <c r="DT33" s="634"/>
      <c r="DU33" s="634"/>
      <c r="DV33" s="635"/>
      <c r="DW33" s="624">
        <v>38.799999999999997</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13684</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489761</v>
      </c>
      <c r="CS34" s="622"/>
      <c r="CT34" s="622"/>
      <c r="CU34" s="622"/>
      <c r="CV34" s="622"/>
      <c r="CW34" s="622"/>
      <c r="CX34" s="622"/>
      <c r="CY34" s="623"/>
      <c r="CZ34" s="624">
        <v>12.8</v>
      </c>
      <c r="DA34" s="636"/>
      <c r="DB34" s="636"/>
      <c r="DC34" s="637"/>
      <c r="DD34" s="627">
        <v>417407</v>
      </c>
      <c r="DE34" s="622"/>
      <c r="DF34" s="622"/>
      <c r="DG34" s="622"/>
      <c r="DH34" s="622"/>
      <c r="DI34" s="622"/>
      <c r="DJ34" s="622"/>
      <c r="DK34" s="623"/>
      <c r="DL34" s="627">
        <v>310983</v>
      </c>
      <c r="DM34" s="622"/>
      <c r="DN34" s="622"/>
      <c r="DO34" s="622"/>
      <c r="DP34" s="622"/>
      <c r="DQ34" s="622"/>
      <c r="DR34" s="622"/>
      <c r="DS34" s="622"/>
      <c r="DT34" s="622"/>
      <c r="DU34" s="622"/>
      <c r="DV34" s="623"/>
      <c r="DW34" s="624">
        <v>15.8</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421222</v>
      </c>
      <c r="S35" s="622"/>
      <c r="T35" s="622"/>
      <c r="U35" s="622"/>
      <c r="V35" s="622"/>
      <c r="W35" s="622"/>
      <c r="X35" s="622"/>
      <c r="Y35" s="623"/>
      <c r="Z35" s="659">
        <v>10.8</v>
      </c>
      <c r="AA35" s="659"/>
      <c r="AB35" s="659"/>
      <c r="AC35" s="659"/>
      <c r="AD35" s="660" t="s">
        <v>122</v>
      </c>
      <c r="AE35" s="660"/>
      <c r="AF35" s="660"/>
      <c r="AG35" s="660"/>
      <c r="AH35" s="660"/>
      <c r="AI35" s="660"/>
      <c r="AJ35" s="660"/>
      <c r="AK35" s="660"/>
      <c r="AL35" s="624" t="s">
        <v>122</v>
      </c>
      <c r="AM35" s="625"/>
      <c r="AN35" s="625"/>
      <c r="AO35" s="661"/>
      <c r="AP35" s="222"/>
      <c r="AQ35" s="679" t="s">
        <v>310</v>
      </c>
      <c r="AR35" s="680"/>
      <c r="AS35" s="680"/>
      <c r="AT35" s="680"/>
      <c r="AU35" s="680"/>
      <c r="AV35" s="680"/>
      <c r="AW35" s="680"/>
      <c r="AX35" s="680"/>
      <c r="AY35" s="680"/>
      <c r="AZ35" s="680"/>
      <c r="BA35" s="680"/>
      <c r="BB35" s="680"/>
      <c r="BC35" s="680"/>
      <c r="BD35" s="680"/>
      <c r="BE35" s="680"/>
      <c r="BF35" s="681"/>
      <c r="BG35" s="679" t="s">
        <v>311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312</v>
      </c>
      <c r="CE35" s="619"/>
      <c r="CF35" s="619"/>
      <c r="CG35" s="619"/>
      <c r="CH35" s="619"/>
      <c r="CI35" s="619"/>
      <c r="CJ35" s="619"/>
      <c r="CK35" s="619"/>
      <c r="CL35" s="619"/>
      <c r="CM35" s="619"/>
      <c r="CN35" s="619"/>
      <c r="CO35" s="619"/>
      <c r="CP35" s="619"/>
      <c r="CQ35" s="620"/>
      <c r="CR35" s="621">
        <v>44059</v>
      </c>
      <c r="CS35" s="634"/>
      <c r="CT35" s="634"/>
      <c r="CU35" s="634"/>
      <c r="CV35" s="634"/>
      <c r="CW35" s="634"/>
      <c r="CX35" s="634"/>
      <c r="CY35" s="635"/>
      <c r="CZ35" s="624">
        <v>1.2</v>
      </c>
      <c r="DA35" s="636"/>
      <c r="DB35" s="636"/>
      <c r="DC35" s="637"/>
      <c r="DD35" s="627">
        <v>34799</v>
      </c>
      <c r="DE35" s="634"/>
      <c r="DF35" s="634"/>
      <c r="DG35" s="634"/>
      <c r="DH35" s="634"/>
      <c r="DI35" s="634"/>
      <c r="DJ35" s="634"/>
      <c r="DK35" s="635"/>
      <c r="DL35" s="627">
        <v>17558</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148476</v>
      </c>
      <c r="S36" s="622"/>
      <c r="T36" s="622"/>
      <c r="U36" s="622"/>
      <c r="V36" s="622"/>
      <c r="W36" s="622"/>
      <c r="X36" s="622"/>
      <c r="Y36" s="623"/>
      <c r="Z36" s="659">
        <v>3.8</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3">
        <v>372019</v>
      </c>
      <c r="BA36" s="674"/>
      <c r="BB36" s="674"/>
      <c r="BC36" s="674"/>
      <c r="BD36" s="674"/>
      <c r="BE36" s="674"/>
      <c r="BF36" s="675"/>
      <c r="BG36" s="676" t="s">
        <v>315</v>
      </c>
      <c r="BH36" s="677"/>
      <c r="BI36" s="677"/>
      <c r="BJ36" s="677"/>
      <c r="BK36" s="677"/>
      <c r="BL36" s="677"/>
      <c r="BM36" s="677"/>
      <c r="BN36" s="677"/>
      <c r="BO36" s="677"/>
      <c r="BP36" s="677"/>
      <c r="BQ36" s="677"/>
      <c r="BR36" s="677"/>
      <c r="BS36" s="677"/>
      <c r="BT36" s="677"/>
      <c r="BU36" s="678"/>
      <c r="BV36" s="673">
        <v>16758</v>
      </c>
      <c r="BW36" s="674"/>
      <c r="BX36" s="674"/>
      <c r="BY36" s="674"/>
      <c r="BZ36" s="674"/>
      <c r="CA36" s="674"/>
      <c r="CB36" s="675"/>
      <c r="CD36" s="618" t="s">
        <v>316</v>
      </c>
      <c r="CE36" s="619"/>
      <c r="CF36" s="619"/>
      <c r="CG36" s="619"/>
      <c r="CH36" s="619"/>
      <c r="CI36" s="619"/>
      <c r="CJ36" s="619"/>
      <c r="CK36" s="619"/>
      <c r="CL36" s="619"/>
      <c r="CM36" s="619"/>
      <c r="CN36" s="619"/>
      <c r="CO36" s="619"/>
      <c r="CP36" s="619"/>
      <c r="CQ36" s="620"/>
      <c r="CR36" s="621">
        <v>366406</v>
      </c>
      <c r="CS36" s="622"/>
      <c r="CT36" s="622"/>
      <c r="CU36" s="622"/>
      <c r="CV36" s="622"/>
      <c r="CW36" s="622"/>
      <c r="CX36" s="622"/>
      <c r="CY36" s="623"/>
      <c r="CZ36" s="624">
        <v>9.6</v>
      </c>
      <c r="DA36" s="636"/>
      <c r="DB36" s="636"/>
      <c r="DC36" s="637"/>
      <c r="DD36" s="627">
        <v>333944</v>
      </c>
      <c r="DE36" s="622"/>
      <c r="DF36" s="622"/>
      <c r="DG36" s="622"/>
      <c r="DH36" s="622"/>
      <c r="DI36" s="622"/>
      <c r="DJ36" s="622"/>
      <c r="DK36" s="623"/>
      <c r="DL36" s="627">
        <v>273515</v>
      </c>
      <c r="DM36" s="622"/>
      <c r="DN36" s="622"/>
      <c r="DO36" s="622"/>
      <c r="DP36" s="622"/>
      <c r="DQ36" s="622"/>
      <c r="DR36" s="622"/>
      <c r="DS36" s="622"/>
      <c r="DT36" s="622"/>
      <c r="DU36" s="622"/>
      <c r="DV36" s="623"/>
      <c r="DW36" s="624">
        <v>13.9</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56061</v>
      </c>
      <c r="S37" s="622"/>
      <c r="T37" s="622"/>
      <c r="U37" s="622"/>
      <c r="V37" s="622"/>
      <c r="W37" s="622"/>
      <c r="X37" s="622"/>
      <c r="Y37" s="623"/>
      <c r="Z37" s="659">
        <v>1.4</v>
      </c>
      <c r="AA37" s="659"/>
      <c r="AB37" s="659"/>
      <c r="AC37" s="659"/>
      <c r="AD37" s="660">
        <v>133</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92926</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9390</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215208</v>
      </c>
      <c r="CS37" s="634"/>
      <c r="CT37" s="634"/>
      <c r="CU37" s="634"/>
      <c r="CV37" s="634"/>
      <c r="CW37" s="634"/>
      <c r="CX37" s="634"/>
      <c r="CY37" s="635"/>
      <c r="CZ37" s="624">
        <v>5.6</v>
      </c>
      <c r="DA37" s="636"/>
      <c r="DB37" s="636"/>
      <c r="DC37" s="637"/>
      <c r="DD37" s="627">
        <v>215208</v>
      </c>
      <c r="DE37" s="634"/>
      <c r="DF37" s="634"/>
      <c r="DG37" s="634"/>
      <c r="DH37" s="634"/>
      <c r="DI37" s="634"/>
      <c r="DJ37" s="634"/>
      <c r="DK37" s="635"/>
      <c r="DL37" s="627">
        <v>215208</v>
      </c>
      <c r="DM37" s="634"/>
      <c r="DN37" s="634"/>
      <c r="DO37" s="634"/>
      <c r="DP37" s="634"/>
      <c r="DQ37" s="634"/>
      <c r="DR37" s="634"/>
      <c r="DS37" s="634"/>
      <c r="DT37" s="634"/>
      <c r="DU37" s="634"/>
      <c r="DV37" s="635"/>
      <c r="DW37" s="624">
        <v>10.9</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453720</v>
      </c>
      <c r="S38" s="622"/>
      <c r="T38" s="622"/>
      <c r="U38" s="622"/>
      <c r="V38" s="622"/>
      <c r="W38" s="622"/>
      <c r="X38" s="622"/>
      <c r="Y38" s="623"/>
      <c r="Z38" s="659">
        <v>11.6</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t="s">
        <v>122</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449</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372019</v>
      </c>
      <c r="CS38" s="622"/>
      <c r="CT38" s="622"/>
      <c r="CU38" s="622"/>
      <c r="CV38" s="622"/>
      <c r="CW38" s="622"/>
      <c r="CX38" s="622"/>
      <c r="CY38" s="623"/>
      <c r="CZ38" s="624">
        <v>9.6999999999999993</v>
      </c>
      <c r="DA38" s="636"/>
      <c r="DB38" s="636"/>
      <c r="DC38" s="637"/>
      <c r="DD38" s="627">
        <v>316713</v>
      </c>
      <c r="DE38" s="622"/>
      <c r="DF38" s="622"/>
      <c r="DG38" s="622"/>
      <c r="DH38" s="622"/>
      <c r="DI38" s="622"/>
      <c r="DJ38" s="622"/>
      <c r="DK38" s="623"/>
      <c r="DL38" s="627">
        <v>161939</v>
      </c>
      <c r="DM38" s="622"/>
      <c r="DN38" s="622"/>
      <c r="DO38" s="622"/>
      <c r="DP38" s="622"/>
      <c r="DQ38" s="622"/>
      <c r="DR38" s="622"/>
      <c r="DS38" s="622"/>
      <c r="DT38" s="622"/>
      <c r="DU38" s="622"/>
      <c r="DV38" s="623"/>
      <c r="DW38" s="624">
        <v>8.1999999999999993</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t="s">
        <v>122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598</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594584</v>
      </c>
      <c r="CS39" s="634"/>
      <c r="CT39" s="634"/>
      <c r="CU39" s="634"/>
      <c r="CV39" s="634"/>
      <c r="CW39" s="634"/>
      <c r="CX39" s="634"/>
      <c r="CY39" s="635"/>
      <c r="CZ39" s="624">
        <v>15.6</v>
      </c>
      <c r="DA39" s="636"/>
      <c r="DB39" s="636"/>
      <c r="DC39" s="637"/>
      <c r="DD39" s="627">
        <v>548474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7920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76</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1940</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3908721</v>
      </c>
      <c r="S41" s="646"/>
      <c r="T41" s="646"/>
      <c r="U41" s="646"/>
      <c r="V41" s="646"/>
      <c r="W41" s="646"/>
      <c r="X41" s="646"/>
      <c r="Y41" s="649"/>
      <c r="Z41" s="650">
        <v>100</v>
      </c>
      <c r="AA41" s="650"/>
      <c r="AB41" s="650"/>
      <c r="AC41" s="650"/>
      <c r="AD41" s="651">
        <v>1961879</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90267</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188826</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397</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853450</v>
      </c>
      <c r="CS42" s="634"/>
      <c r="CT42" s="634"/>
      <c r="CU42" s="634"/>
      <c r="CV42" s="634"/>
      <c r="CW42" s="634"/>
      <c r="CX42" s="634"/>
      <c r="CY42" s="635"/>
      <c r="CZ42" s="624">
        <v>22.4</v>
      </c>
      <c r="DA42" s="636"/>
      <c r="DB42" s="636"/>
      <c r="DC42" s="637"/>
      <c r="DD42" s="627">
        <v>108274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12542</v>
      </c>
      <c r="CS43" s="634"/>
      <c r="CT43" s="634"/>
      <c r="CU43" s="634"/>
      <c r="CV43" s="634"/>
      <c r="CW43" s="634"/>
      <c r="CX43" s="634"/>
      <c r="CY43" s="635"/>
      <c r="CZ43" s="624">
        <v>0.3</v>
      </c>
      <c r="DA43" s="636"/>
      <c r="DB43" s="636"/>
      <c r="DC43" s="637"/>
      <c r="DD43" s="627">
        <v>12542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765041</v>
      </c>
      <c r="CS44" s="622"/>
      <c r="CT44" s="622"/>
      <c r="CU44" s="622"/>
      <c r="CV44" s="622"/>
      <c r="CW44" s="622"/>
      <c r="CX44" s="622"/>
      <c r="CY44" s="623"/>
      <c r="CZ44" s="624">
        <v>20</v>
      </c>
      <c r="DA44" s="625"/>
      <c r="DB44" s="625"/>
      <c r="DC44" s="626"/>
      <c r="DD44" s="627">
        <v>95887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664605</v>
      </c>
      <c r="CS45" s="634"/>
      <c r="CT45" s="634"/>
      <c r="CU45" s="634"/>
      <c r="CV45" s="634"/>
      <c r="CW45" s="634"/>
      <c r="CX45" s="634"/>
      <c r="CY45" s="635"/>
      <c r="CZ45" s="624">
        <v>17.399999999999999</v>
      </c>
      <c r="DA45" s="636"/>
      <c r="DB45" s="636"/>
      <c r="DC45" s="637"/>
      <c r="DD45" s="627">
        <v>44087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70900</v>
      </c>
      <c r="CS46" s="622"/>
      <c r="CT46" s="622"/>
      <c r="CU46" s="622"/>
      <c r="CV46" s="622"/>
      <c r="CW46" s="622"/>
      <c r="CX46" s="622"/>
      <c r="CY46" s="623"/>
      <c r="CZ46" s="624">
        <v>1.9</v>
      </c>
      <c r="DA46" s="625"/>
      <c r="DB46" s="625"/>
      <c r="DC46" s="626"/>
      <c r="DD46" s="627">
        <v>47839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88409</v>
      </c>
      <c r="CS47" s="634"/>
      <c r="CT47" s="634"/>
      <c r="CU47" s="634"/>
      <c r="CV47" s="634"/>
      <c r="CW47" s="634"/>
      <c r="CX47" s="634"/>
      <c r="CY47" s="635"/>
      <c r="CZ47" s="624">
        <v>2.2999999999999998</v>
      </c>
      <c r="DA47" s="636"/>
      <c r="DB47" s="636"/>
      <c r="DC47" s="637"/>
      <c r="DD47" s="627">
        <v>12387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3817591</v>
      </c>
      <c r="CS49" s="606"/>
      <c r="CT49" s="606"/>
      <c r="CU49" s="606"/>
      <c r="CV49" s="606"/>
      <c r="CW49" s="606"/>
      <c r="CX49" s="606"/>
      <c r="CY49" s="607"/>
      <c r="CZ49" s="608">
        <v>100</v>
      </c>
      <c r="DA49" s="609"/>
      <c r="DB49" s="609"/>
      <c r="DC49" s="610"/>
      <c r="DD49" s="611">
        <v>2694041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skc2GZMiYBXEtSCz31roZzk8MBdc4VO0g2vgKyqd84wGeU2EMgmnwGonoQJX9OKLQZhCGTTT5ATCUR5Iy3IcQ==" saltValue="anr9I3orRQU3Pdm0LbjLG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 zoomScale="70" zoomScaleNormal="25" zoomScaleSheetLayoutView="70" workbookViewId="0">
      <selection activeCell="AU95" sqref="AU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3909</v>
      </c>
      <c r="R7" s="1103"/>
      <c r="S7" s="1103"/>
      <c r="T7" s="1103"/>
      <c r="U7" s="1103"/>
      <c r="V7" s="1103">
        <v>3818</v>
      </c>
      <c r="W7" s="1103"/>
      <c r="X7" s="1103"/>
      <c r="Y7" s="1103"/>
      <c r="Z7" s="1103"/>
      <c r="AA7" s="1103">
        <v>91</v>
      </c>
      <c r="AB7" s="1103"/>
      <c r="AC7" s="1103"/>
      <c r="AD7" s="1103"/>
      <c r="AE7" s="1104"/>
      <c r="AF7" s="1105">
        <v>83</v>
      </c>
      <c r="AG7" s="1106"/>
      <c r="AH7" s="1106"/>
      <c r="AI7" s="1106"/>
      <c r="AJ7" s="1107"/>
      <c r="AK7" s="1108">
        <v>421</v>
      </c>
      <c r="AL7" s="1109"/>
      <c r="AM7" s="1109"/>
      <c r="AN7" s="1109"/>
      <c r="AO7" s="1109"/>
      <c r="AP7" s="1109">
        <v>3463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v>3909</v>
      </c>
      <c r="R23" s="1061"/>
      <c r="S23" s="1061"/>
      <c r="T23" s="1061"/>
      <c r="U23" s="1061"/>
      <c r="V23" s="1061">
        <v>3818</v>
      </c>
      <c r="W23" s="1061"/>
      <c r="X23" s="1061"/>
      <c r="Y23" s="1061"/>
      <c r="Z23" s="1061"/>
      <c r="AA23" s="1061">
        <v>91</v>
      </c>
      <c r="AB23" s="1061"/>
      <c r="AC23" s="1061"/>
      <c r="AD23" s="1061"/>
      <c r="AE23" s="1068"/>
      <c r="AF23" s="1069">
        <v>83</v>
      </c>
      <c r="AG23" s="1061"/>
      <c r="AH23" s="1061"/>
      <c r="AI23" s="1061"/>
      <c r="AJ23" s="1070"/>
      <c r="AK23" s="1071"/>
      <c r="AL23" s="1072"/>
      <c r="AM23" s="1072"/>
      <c r="AN23" s="1072"/>
      <c r="AO23" s="1072"/>
      <c r="AP23" s="1061">
        <v>3463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v>356</v>
      </c>
      <c r="R28" s="1051"/>
      <c r="S28" s="1051"/>
      <c r="T28" s="1051"/>
      <c r="U28" s="1051"/>
      <c r="V28" s="1051">
        <v>339</v>
      </c>
      <c r="W28" s="1051"/>
      <c r="X28" s="1051"/>
      <c r="Y28" s="1051"/>
      <c r="Z28" s="1051"/>
      <c r="AA28" s="1051">
        <v>17</v>
      </c>
      <c r="AB28" s="1051"/>
      <c r="AC28" s="1051"/>
      <c r="AD28" s="1051"/>
      <c r="AE28" s="1052"/>
      <c r="AF28" s="1053">
        <v>17</v>
      </c>
      <c r="AG28" s="1051"/>
      <c r="AH28" s="1051"/>
      <c r="AI28" s="1051"/>
      <c r="AJ28" s="1054"/>
      <c r="AK28" s="1042">
        <v>46</v>
      </c>
      <c r="AL28" s="1043"/>
      <c r="AM28" s="1043"/>
      <c r="AN28" s="1043"/>
      <c r="AO28" s="1043"/>
      <c r="AP28" s="1043" t="s">
        <v>548</v>
      </c>
      <c r="AQ28" s="1043"/>
      <c r="AR28" s="1043"/>
      <c r="AS28" s="1043"/>
      <c r="AT28" s="1043"/>
      <c r="AU28" s="1043" t="s">
        <v>548</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120</v>
      </c>
      <c r="R29" s="1039"/>
      <c r="S29" s="1039"/>
      <c r="T29" s="1039"/>
      <c r="U29" s="1039"/>
      <c r="V29" s="1039">
        <v>119</v>
      </c>
      <c r="W29" s="1039"/>
      <c r="X29" s="1039"/>
      <c r="Y29" s="1039"/>
      <c r="Z29" s="1039"/>
      <c r="AA29" s="1039">
        <v>1</v>
      </c>
      <c r="AB29" s="1039"/>
      <c r="AC29" s="1039"/>
      <c r="AD29" s="1039"/>
      <c r="AE29" s="1040"/>
      <c r="AF29" s="1035">
        <v>1</v>
      </c>
      <c r="AG29" s="1036"/>
      <c r="AH29" s="1036"/>
      <c r="AI29" s="1036"/>
      <c r="AJ29" s="1037"/>
      <c r="AK29" s="980">
        <v>44</v>
      </c>
      <c r="AL29" s="971"/>
      <c r="AM29" s="971"/>
      <c r="AN29" s="971"/>
      <c r="AO29" s="971"/>
      <c r="AP29" s="971">
        <v>6</v>
      </c>
      <c r="AQ29" s="971"/>
      <c r="AR29" s="971"/>
      <c r="AS29" s="971"/>
      <c r="AT29" s="971"/>
      <c r="AU29" s="971" t="s">
        <v>548</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53</v>
      </c>
      <c r="R30" s="1039"/>
      <c r="S30" s="1039"/>
      <c r="T30" s="1039"/>
      <c r="U30" s="1039"/>
      <c r="V30" s="1039">
        <v>51</v>
      </c>
      <c r="W30" s="1039"/>
      <c r="X30" s="1039"/>
      <c r="Y30" s="1039"/>
      <c r="Z30" s="1039"/>
      <c r="AA30" s="1039">
        <v>2</v>
      </c>
      <c r="AB30" s="1039"/>
      <c r="AC30" s="1039"/>
      <c r="AD30" s="1039"/>
      <c r="AE30" s="1040"/>
      <c r="AF30" s="1035">
        <v>2</v>
      </c>
      <c r="AG30" s="1036"/>
      <c r="AH30" s="1036"/>
      <c r="AI30" s="1036"/>
      <c r="AJ30" s="1037"/>
      <c r="AK30" s="980">
        <v>26</v>
      </c>
      <c r="AL30" s="971"/>
      <c r="AM30" s="971"/>
      <c r="AN30" s="971"/>
      <c r="AO30" s="971"/>
      <c r="AP30" s="971" t="s">
        <v>548</v>
      </c>
      <c r="AQ30" s="971"/>
      <c r="AR30" s="971"/>
      <c r="AS30" s="971"/>
      <c r="AT30" s="971"/>
      <c r="AU30" s="971" t="s">
        <v>548</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574</v>
      </c>
      <c r="R31" s="1039"/>
      <c r="S31" s="1039"/>
      <c r="T31" s="1039"/>
      <c r="U31" s="1039"/>
      <c r="V31" s="1039">
        <v>523</v>
      </c>
      <c r="W31" s="1039"/>
      <c r="X31" s="1039"/>
      <c r="Y31" s="1039"/>
      <c r="Z31" s="1039"/>
      <c r="AA31" s="1039">
        <v>51</v>
      </c>
      <c r="AB31" s="1039"/>
      <c r="AC31" s="1039"/>
      <c r="AD31" s="1039"/>
      <c r="AE31" s="1040"/>
      <c r="AF31" s="1035">
        <v>51</v>
      </c>
      <c r="AG31" s="1036"/>
      <c r="AH31" s="1036"/>
      <c r="AI31" s="1036"/>
      <c r="AJ31" s="1037"/>
      <c r="AK31" s="980">
        <v>104</v>
      </c>
      <c r="AL31" s="971"/>
      <c r="AM31" s="971"/>
      <c r="AN31" s="971"/>
      <c r="AO31" s="971"/>
      <c r="AP31" s="971" t="s">
        <v>548</v>
      </c>
      <c r="AQ31" s="971"/>
      <c r="AR31" s="971"/>
      <c r="AS31" s="971"/>
      <c r="AT31" s="971"/>
      <c r="AU31" s="971" t="s">
        <v>548</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391</v>
      </c>
      <c r="C32" s="1031"/>
      <c r="D32" s="1031"/>
      <c r="E32" s="1031"/>
      <c r="F32" s="1031"/>
      <c r="G32" s="1031"/>
      <c r="H32" s="1031"/>
      <c r="I32" s="1031"/>
      <c r="J32" s="1031"/>
      <c r="K32" s="1031"/>
      <c r="L32" s="1031"/>
      <c r="M32" s="1031"/>
      <c r="N32" s="1031"/>
      <c r="O32" s="1031"/>
      <c r="P32" s="1032"/>
      <c r="Q32" s="1038">
        <v>149</v>
      </c>
      <c r="R32" s="1039"/>
      <c r="S32" s="1039"/>
      <c r="T32" s="1039"/>
      <c r="U32" s="1039"/>
      <c r="V32" s="1039">
        <v>147</v>
      </c>
      <c r="W32" s="1039"/>
      <c r="X32" s="1039"/>
      <c r="Y32" s="1039"/>
      <c r="Z32" s="1039"/>
      <c r="AA32" s="1039">
        <v>2</v>
      </c>
      <c r="AB32" s="1039"/>
      <c r="AC32" s="1039"/>
      <c r="AD32" s="1039"/>
      <c r="AE32" s="1040"/>
      <c r="AF32" s="1035">
        <v>2</v>
      </c>
      <c r="AG32" s="1036"/>
      <c r="AH32" s="1036"/>
      <c r="AI32" s="1036"/>
      <c r="AJ32" s="1037"/>
      <c r="AK32" s="980">
        <v>93</v>
      </c>
      <c r="AL32" s="971"/>
      <c r="AM32" s="971"/>
      <c r="AN32" s="971"/>
      <c r="AO32" s="971"/>
      <c r="AP32" s="971">
        <v>711</v>
      </c>
      <c r="AQ32" s="971"/>
      <c r="AR32" s="971"/>
      <c r="AS32" s="971"/>
      <c r="AT32" s="971"/>
      <c r="AU32" s="971">
        <v>288</v>
      </c>
      <c r="AV32" s="971"/>
      <c r="AW32" s="971"/>
      <c r="AX32" s="971"/>
      <c r="AY32" s="971"/>
      <c r="AZ32" s="1041"/>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72</v>
      </c>
      <c r="AG63" s="959"/>
      <c r="AH63" s="959"/>
      <c r="AI63" s="959"/>
      <c r="AJ63" s="1022"/>
      <c r="AK63" s="1023"/>
      <c r="AL63" s="963"/>
      <c r="AM63" s="963"/>
      <c r="AN63" s="963"/>
      <c r="AO63" s="963"/>
      <c r="AP63" s="959">
        <v>717</v>
      </c>
      <c r="AQ63" s="959"/>
      <c r="AR63" s="959"/>
      <c r="AS63" s="959"/>
      <c r="AT63" s="959"/>
      <c r="AU63" s="959">
        <v>288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396</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397</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542</v>
      </c>
      <c r="C68" s="986"/>
      <c r="D68" s="986"/>
      <c r="E68" s="986"/>
      <c r="F68" s="986"/>
      <c r="G68" s="986"/>
      <c r="H68" s="986"/>
      <c r="I68" s="986"/>
      <c r="J68" s="986"/>
      <c r="K68" s="986"/>
      <c r="L68" s="986"/>
      <c r="M68" s="986"/>
      <c r="N68" s="986"/>
      <c r="O68" s="986"/>
      <c r="P68" s="987"/>
      <c r="Q68" s="988">
        <v>6239</v>
      </c>
      <c r="R68" s="982"/>
      <c r="S68" s="982"/>
      <c r="T68" s="982"/>
      <c r="U68" s="982"/>
      <c r="V68" s="982">
        <v>6001</v>
      </c>
      <c r="W68" s="982"/>
      <c r="X68" s="982"/>
      <c r="Y68" s="982"/>
      <c r="Z68" s="982"/>
      <c r="AA68" s="982">
        <v>238</v>
      </c>
      <c r="AB68" s="982"/>
      <c r="AC68" s="982"/>
      <c r="AD68" s="982"/>
      <c r="AE68" s="982"/>
      <c r="AF68" s="982">
        <v>228</v>
      </c>
      <c r="AG68" s="982"/>
      <c r="AH68" s="982"/>
      <c r="AI68" s="982"/>
      <c r="AJ68" s="982"/>
      <c r="AK68" s="982">
        <v>0</v>
      </c>
      <c r="AL68" s="982"/>
      <c r="AM68" s="982"/>
      <c r="AN68" s="982"/>
      <c r="AO68" s="982"/>
      <c r="AP68" s="982">
        <v>2949</v>
      </c>
      <c r="AQ68" s="982"/>
      <c r="AR68" s="982"/>
      <c r="AS68" s="982"/>
      <c r="AT68" s="982"/>
      <c r="AU68" s="982">
        <v>352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543</v>
      </c>
      <c r="C69" s="975"/>
      <c r="D69" s="975"/>
      <c r="E69" s="975"/>
      <c r="F69" s="975"/>
      <c r="G69" s="975"/>
      <c r="H69" s="975"/>
      <c r="I69" s="975"/>
      <c r="J69" s="975"/>
      <c r="K69" s="975"/>
      <c r="L69" s="975"/>
      <c r="M69" s="975"/>
      <c r="N69" s="975"/>
      <c r="O69" s="975"/>
      <c r="P69" s="976"/>
      <c r="Q69" s="977">
        <v>5908</v>
      </c>
      <c r="R69" s="971"/>
      <c r="S69" s="971"/>
      <c r="T69" s="971"/>
      <c r="U69" s="971"/>
      <c r="V69" s="971">
        <v>3386</v>
      </c>
      <c r="W69" s="971"/>
      <c r="X69" s="971"/>
      <c r="Y69" s="971"/>
      <c r="Z69" s="971"/>
      <c r="AA69" s="971">
        <v>2522</v>
      </c>
      <c r="AB69" s="971"/>
      <c r="AC69" s="971"/>
      <c r="AD69" s="971"/>
      <c r="AE69" s="971"/>
      <c r="AF69" s="971">
        <v>2522</v>
      </c>
      <c r="AG69" s="971"/>
      <c r="AH69" s="971"/>
      <c r="AI69" s="971"/>
      <c r="AJ69" s="971"/>
      <c r="AK69" s="971">
        <v>0</v>
      </c>
      <c r="AL69" s="971"/>
      <c r="AM69" s="971"/>
      <c r="AN69" s="971"/>
      <c r="AO69" s="971"/>
      <c r="AP69" s="971" t="s">
        <v>548</v>
      </c>
      <c r="AQ69" s="971"/>
      <c r="AR69" s="971"/>
      <c r="AS69" s="971"/>
      <c r="AT69" s="971"/>
      <c r="AU69" s="971" t="s">
        <v>548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544</v>
      </c>
      <c r="C70" s="975"/>
      <c r="D70" s="975"/>
      <c r="E70" s="975"/>
      <c r="F70" s="975"/>
      <c r="G70" s="975"/>
      <c r="H70" s="975"/>
      <c r="I70" s="975"/>
      <c r="J70" s="975"/>
      <c r="K70" s="975"/>
      <c r="L70" s="975"/>
      <c r="M70" s="975"/>
      <c r="N70" s="975"/>
      <c r="O70" s="975"/>
      <c r="P70" s="976"/>
      <c r="Q70" s="977">
        <v>127</v>
      </c>
      <c r="R70" s="971"/>
      <c r="S70" s="971"/>
      <c r="T70" s="971"/>
      <c r="U70" s="971"/>
      <c r="V70" s="971">
        <v>122</v>
      </c>
      <c r="W70" s="971"/>
      <c r="X70" s="971"/>
      <c r="Y70" s="971"/>
      <c r="Z70" s="971"/>
      <c r="AA70" s="971">
        <v>5</v>
      </c>
      <c r="AB70" s="971"/>
      <c r="AC70" s="971"/>
      <c r="AD70" s="971"/>
      <c r="AE70" s="971"/>
      <c r="AF70" s="971">
        <v>5</v>
      </c>
      <c r="AG70" s="971"/>
      <c r="AH70" s="971"/>
      <c r="AI70" s="971"/>
      <c r="AJ70" s="971"/>
      <c r="AK70" s="971">
        <v>10</v>
      </c>
      <c r="AL70" s="971"/>
      <c r="AM70" s="971"/>
      <c r="AN70" s="971"/>
      <c r="AO70" s="971"/>
      <c r="AP70" s="971" t="s">
        <v>548</v>
      </c>
      <c r="AQ70" s="971"/>
      <c r="AR70" s="971"/>
      <c r="AS70" s="971"/>
      <c r="AT70" s="971"/>
      <c r="AU70" s="971" t="s">
        <v>548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545</v>
      </c>
      <c r="C71" s="975"/>
      <c r="D71" s="975"/>
      <c r="E71" s="975"/>
      <c r="F71" s="975"/>
      <c r="G71" s="975"/>
      <c r="H71" s="975"/>
      <c r="I71" s="975"/>
      <c r="J71" s="975"/>
      <c r="K71" s="975"/>
      <c r="L71" s="975"/>
      <c r="M71" s="975"/>
      <c r="N71" s="975"/>
      <c r="O71" s="975"/>
      <c r="P71" s="976"/>
      <c r="Q71" s="977">
        <v>618</v>
      </c>
      <c r="R71" s="971"/>
      <c r="S71" s="971"/>
      <c r="T71" s="971"/>
      <c r="U71" s="971"/>
      <c r="V71" s="971">
        <v>567</v>
      </c>
      <c r="W71" s="971"/>
      <c r="X71" s="971"/>
      <c r="Y71" s="971"/>
      <c r="Z71" s="971"/>
      <c r="AA71" s="971">
        <v>51</v>
      </c>
      <c r="AB71" s="971"/>
      <c r="AC71" s="971"/>
      <c r="AD71" s="971"/>
      <c r="AE71" s="971"/>
      <c r="AF71" s="971">
        <v>51</v>
      </c>
      <c r="AG71" s="971"/>
      <c r="AH71" s="971"/>
      <c r="AI71" s="971"/>
      <c r="AJ71" s="971"/>
      <c r="AK71" s="971">
        <v>38</v>
      </c>
      <c r="AL71" s="971"/>
      <c r="AM71" s="971"/>
      <c r="AN71" s="971"/>
      <c r="AO71" s="971"/>
      <c r="AP71" s="971" t="s">
        <v>548</v>
      </c>
      <c r="AQ71" s="971"/>
      <c r="AR71" s="971"/>
      <c r="AS71" s="971"/>
      <c r="AT71" s="971"/>
      <c r="AU71" s="971" t="s">
        <v>548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546</v>
      </c>
      <c r="C72" s="975"/>
      <c r="D72" s="975"/>
      <c r="E72" s="975"/>
      <c r="F72" s="975"/>
      <c r="G72" s="975"/>
      <c r="H72" s="975"/>
      <c r="I72" s="975"/>
      <c r="J72" s="975"/>
      <c r="K72" s="975"/>
      <c r="L72" s="975"/>
      <c r="M72" s="975"/>
      <c r="N72" s="975"/>
      <c r="O72" s="975"/>
      <c r="P72" s="976"/>
      <c r="Q72" s="977">
        <v>177493</v>
      </c>
      <c r="R72" s="971"/>
      <c r="S72" s="971"/>
      <c r="T72" s="971"/>
      <c r="U72" s="971"/>
      <c r="V72" s="971">
        <v>175048</v>
      </c>
      <c r="W72" s="971"/>
      <c r="X72" s="971"/>
      <c r="Y72" s="971"/>
      <c r="Z72" s="971"/>
      <c r="AA72" s="971">
        <v>2445</v>
      </c>
      <c r="AB72" s="971"/>
      <c r="AC72" s="971"/>
      <c r="AD72" s="971"/>
      <c r="AE72" s="971"/>
      <c r="AF72" s="971">
        <v>2442</v>
      </c>
      <c r="AG72" s="971"/>
      <c r="AH72" s="971"/>
      <c r="AI72" s="971"/>
      <c r="AJ72" s="971"/>
      <c r="AK72" s="971">
        <v>6094</v>
      </c>
      <c r="AL72" s="971"/>
      <c r="AM72" s="971"/>
      <c r="AN72" s="971"/>
      <c r="AO72" s="971"/>
      <c r="AP72" s="971" t="s">
        <v>548</v>
      </c>
      <c r="AQ72" s="971"/>
      <c r="AR72" s="971"/>
      <c r="AS72" s="971"/>
      <c r="AT72" s="971"/>
      <c r="AU72" s="971" t="s">
        <v>548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547</v>
      </c>
      <c r="C73" s="975"/>
      <c r="D73" s="975"/>
      <c r="E73" s="975"/>
      <c r="F73" s="975"/>
      <c r="G73" s="975"/>
      <c r="H73" s="975"/>
      <c r="I73" s="975"/>
      <c r="J73" s="975"/>
      <c r="K73" s="975"/>
      <c r="L73" s="975"/>
      <c r="M73" s="975"/>
      <c r="N73" s="975"/>
      <c r="O73" s="975"/>
      <c r="P73" s="976"/>
      <c r="Q73" s="977">
        <v>895</v>
      </c>
      <c r="R73" s="971"/>
      <c r="S73" s="971"/>
      <c r="T73" s="971"/>
      <c r="U73" s="971"/>
      <c r="V73" s="971">
        <v>875</v>
      </c>
      <c r="W73" s="971"/>
      <c r="X73" s="971"/>
      <c r="Y73" s="971"/>
      <c r="Z73" s="971"/>
      <c r="AA73" s="971">
        <v>20</v>
      </c>
      <c r="AB73" s="971"/>
      <c r="AC73" s="971"/>
      <c r="AD73" s="971"/>
      <c r="AE73" s="971"/>
      <c r="AF73" s="971">
        <v>20</v>
      </c>
      <c r="AG73" s="971"/>
      <c r="AH73" s="971"/>
      <c r="AI73" s="971"/>
      <c r="AJ73" s="971"/>
      <c r="AK73" s="971">
        <v>60</v>
      </c>
      <c r="AL73" s="971"/>
      <c r="AM73" s="971"/>
      <c r="AN73" s="971"/>
      <c r="AO73" s="971"/>
      <c r="AP73" s="971" t="s">
        <v>548</v>
      </c>
      <c r="AQ73" s="971"/>
      <c r="AR73" s="971"/>
      <c r="AS73" s="971"/>
      <c r="AT73" s="971"/>
      <c r="AU73" s="971" t="s">
        <v>548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5268</v>
      </c>
      <c r="AG88" s="959"/>
      <c r="AH88" s="959"/>
      <c r="AI88" s="959"/>
      <c r="AJ88" s="959"/>
      <c r="AK88" s="963"/>
      <c r="AL88" s="963"/>
      <c r="AM88" s="963"/>
      <c r="AN88" s="963"/>
      <c r="AO88" s="963"/>
      <c r="AP88" s="959">
        <v>2949</v>
      </c>
      <c r="AQ88" s="959"/>
      <c r="AR88" s="959"/>
      <c r="AS88" s="959"/>
      <c r="AT88" s="959"/>
      <c r="AU88" s="959">
        <v>352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293</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293</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293</v>
      </c>
      <c r="DR109" s="896"/>
      <c r="DS109" s="896"/>
      <c r="DT109" s="896"/>
      <c r="DU109" s="897"/>
      <c r="DV109" s="898" t="s">
        <v>409</v>
      </c>
      <c r="DW109" s="896"/>
      <c r="DX109" s="896"/>
      <c r="DY109" s="896"/>
      <c r="DZ109" s="929"/>
    </row>
    <row r="110" spans="1:131" s="230" customFormat="1" ht="26.25" customHeight="1" x14ac:dyDescent="0.15">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297405</v>
      </c>
      <c r="AB110" s="889"/>
      <c r="AC110" s="889"/>
      <c r="AD110" s="889"/>
      <c r="AE110" s="890"/>
      <c r="AF110" s="891">
        <v>312539</v>
      </c>
      <c r="AG110" s="889"/>
      <c r="AH110" s="889"/>
      <c r="AI110" s="889"/>
      <c r="AJ110" s="890"/>
      <c r="AK110" s="891">
        <v>337094</v>
      </c>
      <c r="AL110" s="889"/>
      <c r="AM110" s="889"/>
      <c r="AN110" s="889"/>
      <c r="AO110" s="890"/>
      <c r="AP110" s="892">
        <v>20.3</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3342364</v>
      </c>
      <c r="BR110" s="842"/>
      <c r="BS110" s="842"/>
      <c r="BT110" s="842"/>
      <c r="BU110" s="842"/>
      <c r="BV110" s="842">
        <v>3368416</v>
      </c>
      <c r="BW110" s="842"/>
      <c r="BX110" s="842"/>
      <c r="BY110" s="842"/>
      <c r="BZ110" s="842"/>
      <c r="CA110" s="842">
        <v>3463415</v>
      </c>
      <c r="CB110" s="842"/>
      <c r="CC110" s="842"/>
      <c r="CD110" s="842"/>
      <c r="CE110" s="842"/>
      <c r="CF110" s="866">
        <v>208.7</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169290</v>
      </c>
      <c r="BR112" s="817"/>
      <c r="BS112" s="817"/>
      <c r="BT112" s="817"/>
      <c r="BU112" s="817"/>
      <c r="BV112" s="817">
        <v>187460</v>
      </c>
      <c r="BW112" s="817"/>
      <c r="BX112" s="817"/>
      <c r="BY112" s="817"/>
      <c r="BZ112" s="817"/>
      <c r="CA112" s="817">
        <v>287979</v>
      </c>
      <c r="CB112" s="817"/>
      <c r="CC112" s="817"/>
      <c r="CD112" s="817"/>
      <c r="CE112" s="817"/>
      <c r="CF112" s="875">
        <v>17.399999999999999</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18225</v>
      </c>
      <c r="AB113" s="919"/>
      <c r="AC113" s="919"/>
      <c r="AD113" s="919"/>
      <c r="AE113" s="920"/>
      <c r="AF113" s="921">
        <v>42519</v>
      </c>
      <c r="AG113" s="919"/>
      <c r="AH113" s="919"/>
      <c r="AI113" s="919"/>
      <c r="AJ113" s="920"/>
      <c r="AK113" s="921">
        <v>77524</v>
      </c>
      <c r="AL113" s="919"/>
      <c r="AM113" s="919"/>
      <c r="AN113" s="919"/>
      <c r="AO113" s="920"/>
      <c r="AP113" s="922">
        <v>4.7</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398210</v>
      </c>
      <c r="BR113" s="817"/>
      <c r="BS113" s="817"/>
      <c r="BT113" s="817"/>
      <c r="BU113" s="817"/>
      <c r="BV113" s="817">
        <v>375443</v>
      </c>
      <c r="BW113" s="817"/>
      <c r="BX113" s="817"/>
      <c r="BY113" s="817"/>
      <c r="BZ113" s="817"/>
      <c r="CA113" s="817">
        <v>351860</v>
      </c>
      <c r="CB113" s="817"/>
      <c r="CC113" s="817"/>
      <c r="CD113" s="817"/>
      <c r="CE113" s="817"/>
      <c r="CF113" s="875">
        <v>21.2</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8970</v>
      </c>
      <c r="AB114" s="780"/>
      <c r="AC114" s="780"/>
      <c r="AD114" s="780"/>
      <c r="AE114" s="781"/>
      <c r="AF114" s="782">
        <v>10956</v>
      </c>
      <c r="AG114" s="780"/>
      <c r="AH114" s="780"/>
      <c r="AI114" s="780"/>
      <c r="AJ114" s="781"/>
      <c r="AK114" s="782">
        <v>6845</v>
      </c>
      <c r="AL114" s="780"/>
      <c r="AM114" s="780"/>
      <c r="AN114" s="780"/>
      <c r="AO114" s="781"/>
      <c r="AP114" s="824">
        <v>0.4</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321588</v>
      </c>
      <c r="BR114" s="817"/>
      <c r="BS114" s="817"/>
      <c r="BT114" s="817"/>
      <c r="BU114" s="817"/>
      <c r="BV114" s="817">
        <v>161506</v>
      </c>
      <c r="BW114" s="817"/>
      <c r="BX114" s="817"/>
      <c r="BY114" s="817"/>
      <c r="BZ114" s="817"/>
      <c r="CA114" s="817">
        <v>207591</v>
      </c>
      <c r="CB114" s="817"/>
      <c r="CC114" s="817"/>
      <c r="CD114" s="817"/>
      <c r="CE114" s="817"/>
      <c r="CF114" s="875">
        <v>12.5</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145</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324745</v>
      </c>
      <c r="AB117" s="903"/>
      <c r="AC117" s="903"/>
      <c r="AD117" s="903"/>
      <c r="AE117" s="904"/>
      <c r="AF117" s="905">
        <v>366014</v>
      </c>
      <c r="AG117" s="903"/>
      <c r="AH117" s="903"/>
      <c r="AI117" s="903"/>
      <c r="AJ117" s="904"/>
      <c r="AK117" s="905">
        <v>421463</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293</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439</v>
      </c>
      <c r="BP119" s="878"/>
      <c r="BQ119" s="879">
        <v>4231452</v>
      </c>
      <c r="BR119" s="845"/>
      <c r="BS119" s="845"/>
      <c r="BT119" s="845"/>
      <c r="BU119" s="845"/>
      <c r="BV119" s="845">
        <v>4092825</v>
      </c>
      <c r="BW119" s="845"/>
      <c r="BX119" s="845"/>
      <c r="BY119" s="845"/>
      <c r="BZ119" s="845"/>
      <c r="CA119" s="845">
        <v>4310845</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1206143</v>
      </c>
      <c r="BR120" s="842"/>
      <c r="BS120" s="842"/>
      <c r="BT120" s="842"/>
      <c r="BU120" s="842"/>
      <c r="BV120" s="842">
        <v>1509086</v>
      </c>
      <c r="BW120" s="842"/>
      <c r="BX120" s="842"/>
      <c r="BY120" s="842"/>
      <c r="BZ120" s="842"/>
      <c r="CA120" s="842">
        <v>1825430</v>
      </c>
      <c r="CB120" s="842"/>
      <c r="CC120" s="842"/>
      <c r="CD120" s="842"/>
      <c r="CE120" s="842"/>
      <c r="CF120" s="866">
        <v>110</v>
      </c>
      <c r="CG120" s="867"/>
      <c r="CH120" s="867"/>
      <c r="CI120" s="867"/>
      <c r="CJ120" s="867"/>
      <c r="CK120" s="868" t="s">
        <v>443</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169290</v>
      </c>
      <c r="DH120" s="842"/>
      <c r="DI120" s="842"/>
      <c r="DJ120" s="842"/>
      <c r="DK120" s="842"/>
      <c r="DL120" s="842">
        <v>187460</v>
      </c>
      <c r="DM120" s="842"/>
      <c r="DN120" s="842"/>
      <c r="DO120" s="842"/>
      <c r="DP120" s="842"/>
      <c r="DQ120" s="842">
        <v>287979</v>
      </c>
      <c r="DR120" s="842"/>
      <c r="DS120" s="842"/>
      <c r="DT120" s="842"/>
      <c r="DU120" s="842"/>
      <c r="DV120" s="843">
        <v>17.399999999999999</v>
      </c>
      <c r="DW120" s="843"/>
      <c r="DX120" s="843"/>
      <c r="DY120" s="843"/>
      <c r="DZ120" s="844"/>
    </row>
    <row r="121" spans="1:130" s="230" customFormat="1" ht="26.25" customHeight="1" x14ac:dyDescent="0.15">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3006364</v>
      </c>
      <c r="BR122" s="845"/>
      <c r="BS122" s="845"/>
      <c r="BT122" s="845"/>
      <c r="BU122" s="845"/>
      <c r="BV122" s="845">
        <v>2986752</v>
      </c>
      <c r="BW122" s="845"/>
      <c r="BX122" s="845"/>
      <c r="BY122" s="845"/>
      <c r="BZ122" s="845"/>
      <c r="CA122" s="845">
        <v>3001609</v>
      </c>
      <c r="CB122" s="845"/>
      <c r="CC122" s="845"/>
      <c r="CD122" s="845"/>
      <c r="CE122" s="845"/>
      <c r="CF122" s="846">
        <v>180.9</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447</v>
      </c>
      <c r="BP123" s="878"/>
      <c r="BQ123" s="832">
        <v>4212507</v>
      </c>
      <c r="BR123" s="833"/>
      <c r="BS123" s="833"/>
      <c r="BT123" s="833"/>
      <c r="BU123" s="833"/>
      <c r="BV123" s="833">
        <v>4495838</v>
      </c>
      <c r="BW123" s="833"/>
      <c r="BX123" s="833"/>
      <c r="BY123" s="833"/>
      <c r="BZ123" s="833"/>
      <c r="CA123" s="833">
        <v>4827039</v>
      </c>
      <c r="CB123" s="833"/>
      <c r="CC123" s="833"/>
      <c r="CD123" s="833"/>
      <c r="CE123" s="833"/>
      <c r="CF123" s="748"/>
      <c r="CG123" s="749"/>
      <c r="CH123" s="749"/>
      <c r="CI123" s="749"/>
      <c r="CJ123" s="834"/>
      <c r="CK123" s="869"/>
      <c r="CL123" s="855"/>
      <c r="CM123" s="855"/>
      <c r="CN123" s="855"/>
      <c r="CO123" s="856"/>
      <c r="CP123" s="835" t="s">
        <v>387</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1.1000000000000001</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2000494</v>
      </c>
      <c r="AB129" s="780"/>
      <c r="AC129" s="780"/>
      <c r="AD129" s="780"/>
      <c r="AE129" s="781"/>
      <c r="AF129" s="782">
        <v>1951283</v>
      </c>
      <c r="AG129" s="780"/>
      <c r="AH129" s="780"/>
      <c r="AI129" s="780"/>
      <c r="AJ129" s="781"/>
      <c r="AK129" s="782">
        <v>1956859</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281484</v>
      </c>
      <c r="AB130" s="780"/>
      <c r="AC130" s="780"/>
      <c r="AD130" s="780"/>
      <c r="AE130" s="781"/>
      <c r="AF130" s="782">
        <v>280672</v>
      </c>
      <c r="AG130" s="780"/>
      <c r="AH130" s="780"/>
      <c r="AI130" s="780"/>
      <c r="AJ130" s="781"/>
      <c r="AK130" s="782">
        <v>297237</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1719010</v>
      </c>
      <c r="AB131" s="764"/>
      <c r="AC131" s="764"/>
      <c r="AD131" s="764"/>
      <c r="AE131" s="765"/>
      <c r="AF131" s="766">
        <v>1670611</v>
      </c>
      <c r="AG131" s="764"/>
      <c r="AH131" s="764"/>
      <c r="AI131" s="764"/>
      <c r="AJ131" s="765"/>
      <c r="AK131" s="766">
        <v>1659622</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2.51662294</v>
      </c>
      <c r="AB132" s="745"/>
      <c r="AC132" s="745"/>
      <c r="AD132" s="745"/>
      <c r="AE132" s="746"/>
      <c r="AF132" s="747">
        <v>5.1084303889999996</v>
      </c>
      <c r="AG132" s="745"/>
      <c r="AH132" s="745"/>
      <c r="AI132" s="745"/>
      <c r="AJ132" s="746"/>
      <c r="AK132" s="747">
        <v>7.4851984370000002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3</v>
      </c>
      <c r="AB133" s="724"/>
      <c r="AC133" s="724"/>
      <c r="AD133" s="724"/>
      <c r="AE133" s="725"/>
      <c r="AF133" s="723">
        <v>3.1</v>
      </c>
      <c r="AG133" s="724"/>
      <c r="AH133" s="724"/>
      <c r="AI133" s="724"/>
      <c r="AJ133" s="725"/>
      <c r="AK133" s="723">
        <v>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OCIJBN4YO5EtYND43DLlPJGoNFCgx7Pe7q8BYkeQC2wRvgDc9mVzgeoRg+34LiktCKIiAQAXfnTMFTTBo2dFA==" saltValue="WEIjBZPKcqNpqxkEMHc0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H46" zoomScale="70" zoomScaleNormal="85" zoomScaleSheetLayoutView="70" workbookViewId="0">
      <selection activeCell="CH56" sqref="CH5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YP2DDVMxje3f6w46gG1xYhHK/hGabSe8v1RDH9CFg4gwgkVPBF6grt0skbbTch69YeIHs9bMDmcd2ETjcZj1w==" saltValue="bi6lPJjfk2TJeGDpQtriL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5"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RK1IQpCFW5lsePIkaXQsPETskIwaGkLCUwdZlbaMyxXx2T5dXD/Z8mIMclER6APGPbmqBqCyMmH7Ozd+BDvw==" saltValue="irLwHU7Xl61CZCCiVu4Ae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K34" sqref="AK34:AN3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447117</v>
      </c>
      <c r="AP9" s="281">
        <v>203884</v>
      </c>
      <c r="AQ9" s="282">
        <v>217348</v>
      </c>
      <c r="AR9" s="283">
        <v>-6.2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113056</v>
      </c>
      <c r="AP10" s="284">
        <v>51553</v>
      </c>
      <c r="AQ10" s="285">
        <v>32038</v>
      </c>
      <c r="AR10" s="286">
        <v>60.9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835</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t="s">
        <v>484</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78275</v>
      </c>
      <c r="AP13" s="284">
        <v>35693</v>
      </c>
      <c r="AQ13" s="285">
        <v>7824</v>
      </c>
      <c r="AR13" s="286">
        <v>356.2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12542</v>
      </c>
      <c r="AP14" s="284">
        <v>5719</v>
      </c>
      <c r="AQ14" s="285">
        <v>4511</v>
      </c>
      <c r="AR14" s="286">
        <v>26.8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-41328</v>
      </c>
      <c r="AP15" s="284">
        <v>-18845</v>
      </c>
      <c r="AQ15" s="285">
        <v>-13520</v>
      </c>
      <c r="AR15" s="286">
        <v>39.4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609662</v>
      </c>
      <c r="AP16" s="284">
        <v>278004</v>
      </c>
      <c r="AQ16" s="285">
        <v>249036</v>
      </c>
      <c r="AR16" s="286">
        <v>11.6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22.8</v>
      </c>
      <c r="AP21" s="298">
        <v>21</v>
      </c>
      <c r="AQ21" s="299">
        <v>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100.6</v>
      </c>
      <c r="AP22" s="303">
        <v>95.5</v>
      </c>
      <c r="AQ22" s="304">
        <v>5.0999999999999996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337094</v>
      </c>
      <c r="AP32" s="312">
        <v>153714</v>
      </c>
      <c r="AQ32" s="313">
        <v>141939</v>
      </c>
      <c r="AR32" s="314">
        <v>8.3000000000000007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77524</v>
      </c>
      <c r="AP35" s="312">
        <v>35351</v>
      </c>
      <c r="AQ35" s="313">
        <v>33103</v>
      </c>
      <c r="AR35" s="314">
        <v>6.8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6845</v>
      </c>
      <c r="AP36" s="312">
        <v>3121</v>
      </c>
      <c r="AQ36" s="313">
        <v>3141</v>
      </c>
      <c r="AR36" s="314">
        <v>-0.6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t="s">
        <v>484</v>
      </c>
      <c r="AP37" s="312" t="s">
        <v>484</v>
      </c>
      <c r="AQ37" s="313">
        <v>429</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16</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t="s">
        <v>484</v>
      </c>
      <c r="AP39" s="312" t="s">
        <v>484</v>
      </c>
      <c r="AQ39" s="313">
        <v>-2776</v>
      </c>
      <c r="AR39" s="314" t="s">
        <v>484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-297237</v>
      </c>
      <c r="AP40" s="312">
        <v>-135539</v>
      </c>
      <c r="AQ40" s="313">
        <v>-127875</v>
      </c>
      <c r="AR40" s="314">
        <v>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124226</v>
      </c>
      <c r="AP41" s="312">
        <v>56647</v>
      </c>
      <c r="AQ41" s="313">
        <v>47977</v>
      </c>
      <c r="AR41" s="314">
        <v>18.100000000000001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701847</v>
      </c>
      <c r="AN51" s="334">
        <v>272350</v>
      </c>
      <c r="AO51" s="335">
        <v>-8.9</v>
      </c>
      <c r="AP51" s="336">
        <v>264232</v>
      </c>
      <c r="AQ51" s="337">
        <v>15.8</v>
      </c>
      <c r="AR51" s="338">
        <v>-24.7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418344</v>
      </c>
      <c r="AN52" s="342">
        <v>162338</v>
      </c>
      <c r="AO52" s="343">
        <v>206.6</v>
      </c>
      <c r="AP52" s="344">
        <v>133959</v>
      </c>
      <c r="AQ52" s="345">
        <v>13.9</v>
      </c>
      <c r="AR52" s="346">
        <v>192.7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793684</v>
      </c>
      <c r="AN53" s="334">
        <v>318110</v>
      </c>
      <c r="AO53" s="335">
        <v>16.8</v>
      </c>
      <c r="AP53" s="336">
        <v>263613</v>
      </c>
      <c r="AQ53" s="337">
        <v>-0.2</v>
      </c>
      <c r="AR53" s="338">
        <v>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388564</v>
      </c>
      <c r="AN54" s="342">
        <v>155737</v>
      </c>
      <c r="AO54" s="343">
        <v>-4.0999999999999996</v>
      </c>
      <c r="AP54" s="344">
        <v>128823</v>
      </c>
      <c r="AQ54" s="345">
        <v>-3.8</v>
      </c>
      <c r="AR54" s="346">
        <v>-0.3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563077</v>
      </c>
      <c r="AN55" s="334">
        <v>232101</v>
      </c>
      <c r="AO55" s="335">
        <v>-27</v>
      </c>
      <c r="AP55" s="336">
        <v>330026</v>
      </c>
      <c r="AQ55" s="337">
        <v>25.2</v>
      </c>
      <c r="AR55" s="338">
        <v>-52.2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142009</v>
      </c>
      <c r="AN56" s="342">
        <v>58536</v>
      </c>
      <c r="AO56" s="343">
        <v>-62.4</v>
      </c>
      <c r="AP56" s="344">
        <v>141075</v>
      </c>
      <c r="AQ56" s="345">
        <v>9.5</v>
      </c>
      <c r="AR56" s="346">
        <v>-71.900000000000006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428012</v>
      </c>
      <c r="AN57" s="334">
        <v>185206</v>
      </c>
      <c r="AO57" s="335">
        <v>-20.2</v>
      </c>
      <c r="AP57" s="336">
        <v>278179</v>
      </c>
      <c r="AQ57" s="337">
        <v>-15.7</v>
      </c>
      <c r="AR57" s="338">
        <v>-4.5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67977</v>
      </c>
      <c r="AN58" s="342">
        <v>29415</v>
      </c>
      <c r="AO58" s="343">
        <v>-49.7</v>
      </c>
      <c r="AP58" s="344">
        <v>122182</v>
      </c>
      <c r="AQ58" s="345">
        <v>-13.4</v>
      </c>
      <c r="AR58" s="346">
        <v>-36.299999999999997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765041</v>
      </c>
      <c r="AN59" s="334">
        <v>348856</v>
      </c>
      <c r="AO59" s="335">
        <v>88.4</v>
      </c>
      <c r="AP59" s="336">
        <v>283153</v>
      </c>
      <c r="AQ59" s="337">
        <v>1.8</v>
      </c>
      <c r="AR59" s="338">
        <v>86.6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70900</v>
      </c>
      <c r="AN60" s="342">
        <v>32330</v>
      </c>
      <c r="AO60" s="343">
        <v>9.9</v>
      </c>
      <c r="AP60" s="344">
        <v>127593</v>
      </c>
      <c r="AQ60" s="345">
        <v>4.4000000000000004</v>
      </c>
      <c r="AR60" s="346">
        <v>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650332</v>
      </c>
      <c r="AN61" s="349">
        <v>271325</v>
      </c>
      <c r="AO61" s="350">
        <v>9.8000000000000007</v>
      </c>
      <c r="AP61" s="351">
        <v>283841</v>
      </c>
      <c r="AQ61" s="352">
        <v>5.4</v>
      </c>
      <c r="AR61" s="338">
        <v>4.4000000000000004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217559</v>
      </c>
      <c r="AN62" s="342">
        <v>87671</v>
      </c>
      <c r="AO62" s="343">
        <v>20.100000000000001</v>
      </c>
      <c r="AP62" s="344">
        <v>130726</v>
      </c>
      <c r="AQ62" s="345">
        <v>2.1</v>
      </c>
      <c r="AR62" s="346">
        <v>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Q7AWbmRL4nxVgjOaRktvP7OC4tP8RLI7ETOzcSf8J6jF4sydjfhch0Yth2sbOofMf5dyFC5DA2V2bAltTifA==" saltValue="Hur6uy9+lb6HPMFZw7cG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70" zoomScaleNormal="70" zoomScaleSheetLayoutView="55" workbookViewId="0">
      <selection activeCell="BI21" sqref="BI2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Eb3O08zPV76MyTf0dj9fseRPsPXjBP7ol4ghdAh3dVvN6sg92u3f9PuFHXboDu9un5GPEtzHqEZKbH5yK2VIZg==" saltValue="wdHhls9h2tSRRU0chFLU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election activeCell="DJ101" sqref="DJ10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TSTIQA9AqK3u66AxYkHff1hd5IcC1Mx69RCF5HOUM0PvbXDB3req8PK6pv9k8ipnjP3DX0k3ZzDs9kJLQiGkUw==" saltValue="znBPa84H+ny1mNmrCb20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19" zoomScale="70" zoomScaleNormal="7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13.23</v>
      </c>
      <c r="G47" s="12">
        <v>17.920000000000002</v>
      </c>
      <c r="H47" s="12">
        <v>26.61</v>
      </c>
      <c r="I47" s="12">
        <v>40.89</v>
      </c>
      <c r="J47" s="13">
        <v>57.12</v>
      </c>
    </row>
    <row r="48" spans="2:10" ht="57.75" customHeight="1" x14ac:dyDescent="0.15">
      <c r="B48" s="14"/>
      <c r="C48" s="1141" t="s">
        <v>4</v>
      </c>
      <c r="D48" s="1141"/>
      <c r="E48" s="1142"/>
      <c r="F48" s="15">
        <v>9.99</v>
      </c>
      <c r="G48" s="16">
        <v>9.94</v>
      </c>
      <c r="H48" s="16">
        <v>11.32</v>
      </c>
      <c r="I48" s="16">
        <v>12.72</v>
      </c>
      <c r="J48" s="17">
        <v>4.22</v>
      </c>
    </row>
    <row r="49" spans="2:10" ht="57.75" customHeight="1" thickBot="1" x14ac:dyDescent="0.2">
      <c r="B49" s="18"/>
      <c r="C49" s="1143" t="s">
        <v>5</v>
      </c>
      <c r="D49" s="1143"/>
      <c r="E49" s="1144"/>
      <c r="F49" s="19" t="s">
        <v>528</v>
      </c>
      <c r="G49" s="20">
        <v>2.42</v>
      </c>
      <c r="H49" s="20">
        <v>9.24</v>
      </c>
      <c r="I49" s="20">
        <v>10.35</v>
      </c>
      <c r="J49" s="21">
        <v>3.74</v>
      </c>
    </row>
    <row r="50" spans="2:10" x14ac:dyDescent="0.15"/>
  </sheetData>
  <sheetProtection algorithmName="SHA-512" hashValue="lDttg19b6P4opzTCLZ7OF0CQ1YzAaCRFEEEkHAFn7nSUYf9Znfv8KHqQLWKKA76DvysTBEzBp2dv9hOrT0TK0Q==" saltValue="2Twkf2EZ8oFlUjd+7Hxh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70" zoomScaleNormal="70" zoomScaleSheetLayoutView="100" workbookViewId="0">
      <selection activeCell="Q68" sqref="Q68:BD7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529</v>
      </c>
      <c r="D34" s="1151"/>
      <c r="E34" s="1152"/>
      <c r="F34" s="32">
        <v>9.99</v>
      </c>
      <c r="G34" s="33">
        <v>9.94</v>
      </c>
      <c r="H34" s="33">
        <v>11.31</v>
      </c>
      <c r="I34" s="33">
        <v>12.71</v>
      </c>
      <c r="J34" s="34">
        <v>4.21</v>
      </c>
      <c r="K34" s="22"/>
      <c r="L34" s="22"/>
      <c r="M34" s="22"/>
      <c r="N34" s="22"/>
      <c r="O34" s="22"/>
      <c r="P34" s="22"/>
    </row>
    <row r="35" spans="1:16" ht="39" customHeight="1" x14ac:dyDescent="0.15">
      <c r="A35" s="22"/>
      <c r="B35" s="35"/>
      <c r="C35" s="1145" t="s">
        <v>530</v>
      </c>
      <c r="D35" s="1146"/>
      <c r="E35" s="1147"/>
      <c r="F35" s="36">
        <v>0.44</v>
      </c>
      <c r="G35" s="37">
        <v>0.62</v>
      </c>
      <c r="H35" s="37">
        <v>1.44</v>
      </c>
      <c r="I35" s="37">
        <v>1.95</v>
      </c>
      <c r="J35" s="38">
        <v>2.61</v>
      </c>
      <c r="K35" s="22"/>
      <c r="L35" s="22"/>
      <c r="M35" s="22"/>
      <c r="N35" s="22"/>
      <c r="O35" s="22"/>
      <c r="P35" s="22"/>
    </row>
    <row r="36" spans="1:16" ht="39" customHeight="1" x14ac:dyDescent="0.15">
      <c r="A36" s="22"/>
      <c r="B36" s="35"/>
      <c r="C36" s="1145" t="s">
        <v>531</v>
      </c>
      <c r="D36" s="1146"/>
      <c r="E36" s="1147"/>
      <c r="F36" s="36">
        <v>1.69</v>
      </c>
      <c r="G36" s="37">
        <v>1.05</v>
      </c>
      <c r="H36" s="37">
        <v>1</v>
      </c>
      <c r="I36" s="37">
        <v>1.1499999999999999</v>
      </c>
      <c r="J36" s="38">
        <v>0.85</v>
      </c>
      <c r="K36" s="22"/>
      <c r="L36" s="22"/>
      <c r="M36" s="22"/>
      <c r="N36" s="22"/>
      <c r="O36" s="22"/>
      <c r="P36" s="22"/>
    </row>
    <row r="37" spans="1:16" ht="39" customHeight="1" x14ac:dyDescent="0.15">
      <c r="A37" s="22"/>
      <c r="B37" s="35"/>
      <c r="C37" s="1145" t="s">
        <v>532</v>
      </c>
      <c r="D37" s="1146"/>
      <c r="E37" s="1147"/>
      <c r="F37" s="36">
        <v>0</v>
      </c>
      <c r="G37" s="37">
        <v>0.05</v>
      </c>
      <c r="H37" s="37">
        <v>0</v>
      </c>
      <c r="I37" s="37">
        <v>0.08</v>
      </c>
      <c r="J37" s="38">
        <v>0.08</v>
      </c>
      <c r="K37" s="22"/>
      <c r="L37" s="22"/>
      <c r="M37" s="22"/>
      <c r="N37" s="22"/>
      <c r="O37" s="22"/>
      <c r="P37" s="22"/>
    </row>
    <row r="38" spans="1:16" ht="39" customHeight="1" x14ac:dyDescent="0.15">
      <c r="A38" s="22"/>
      <c r="B38" s="35"/>
      <c r="C38" s="1145" t="s">
        <v>533</v>
      </c>
      <c r="D38" s="1146"/>
      <c r="E38" s="1147"/>
      <c r="F38" s="36">
        <v>0.38</v>
      </c>
      <c r="G38" s="37">
        <v>0.03</v>
      </c>
      <c r="H38" s="37">
        <v>0.26</v>
      </c>
      <c r="I38" s="37">
        <v>0.15</v>
      </c>
      <c r="J38" s="38">
        <v>7.0000000000000007E-2</v>
      </c>
      <c r="K38" s="22"/>
      <c r="L38" s="22"/>
      <c r="M38" s="22"/>
      <c r="N38" s="22"/>
      <c r="O38" s="22"/>
      <c r="P38" s="22"/>
    </row>
    <row r="39" spans="1:16" ht="39" customHeight="1" x14ac:dyDescent="0.15">
      <c r="A39" s="22"/>
      <c r="B39" s="35"/>
      <c r="C39" s="1145" t="s">
        <v>534</v>
      </c>
      <c r="D39" s="1146"/>
      <c r="E39" s="1147"/>
      <c r="F39" s="36">
        <v>0.47</v>
      </c>
      <c r="G39" s="37">
        <v>0.66</v>
      </c>
      <c r="H39" s="37">
        <v>1.05</v>
      </c>
      <c r="I39" s="37">
        <v>0.64</v>
      </c>
      <c r="J39" s="38">
        <v>0.03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535</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536</v>
      </c>
      <c r="D43" s="1149"/>
      <c r="E43" s="1150"/>
      <c r="F43" s="41">
        <v>0.27</v>
      </c>
      <c r="G43" s="42">
        <v>0.26</v>
      </c>
      <c r="H43" s="42">
        <v>0</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fXsSeu8pd/if3ws3DyMPMykHhk+gACQl9RkWlw7V8G1x1P0eL8XkzbGJ9TJYbB873CYqD7uafIhfe11RoZ0vw==" saltValue="KJOhaDXRkXIA3DQ3WhR3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2" zoomScale="55" zoomScaleNormal="55" zoomScaleSheetLayoutView="55" workbookViewId="0">
      <selection activeCell="Q68" sqref="Q68:BD7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272</v>
      </c>
      <c r="L45" s="60">
        <v>279</v>
      </c>
      <c r="M45" s="60">
        <v>297</v>
      </c>
      <c r="N45" s="60">
        <v>313</v>
      </c>
      <c r="O45" s="61">
        <v>337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78"/>
      <c r="C48" s="1179"/>
      <c r="D48" s="62"/>
      <c r="E48" s="1155" t="s">
        <v>13</v>
      </c>
      <c r="F48" s="1155"/>
      <c r="G48" s="1155"/>
      <c r="H48" s="1155"/>
      <c r="I48" s="1155"/>
      <c r="J48" s="1156"/>
      <c r="K48" s="63">
        <v>15</v>
      </c>
      <c r="L48" s="64">
        <v>15</v>
      </c>
      <c r="M48" s="64">
        <v>18</v>
      </c>
      <c r="N48" s="64">
        <v>43</v>
      </c>
      <c r="O48" s="65">
        <v>78</v>
      </c>
      <c r="P48" s="48"/>
      <c r="Q48" s="48"/>
      <c r="R48" s="48"/>
      <c r="S48" s="48"/>
      <c r="T48" s="48"/>
      <c r="U48" s="48"/>
    </row>
    <row r="49" spans="1:21" ht="30.75" customHeight="1" x14ac:dyDescent="0.15">
      <c r="A49" s="48"/>
      <c r="B49" s="1178"/>
      <c r="C49" s="1179"/>
      <c r="D49" s="62"/>
      <c r="E49" s="1155" t="s">
        <v>14</v>
      </c>
      <c r="F49" s="1155"/>
      <c r="G49" s="1155"/>
      <c r="H49" s="1155"/>
      <c r="I49" s="1155"/>
      <c r="J49" s="1156"/>
      <c r="K49" s="63">
        <v>8</v>
      </c>
      <c r="L49" s="64">
        <v>8</v>
      </c>
      <c r="M49" s="64">
        <v>9</v>
      </c>
      <c r="N49" s="64">
        <v>11</v>
      </c>
      <c r="O49" s="65">
        <v>7</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t="s">
        <v>484</v>
      </c>
      <c r="O51" s="65" t="s">
        <v>484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224</v>
      </c>
      <c r="L52" s="64">
        <v>275</v>
      </c>
      <c r="M52" s="64">
        <v>281</v>
      </c>
      <c r="N52" s="64">
        <v>281</v>
      </c>
      <c r="O52" s="65">
        <v>297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71</v>
      </c>
      <c r="L53" s="69">
        <v>27</v>
      </c>
      <c r="M53" s="69">
        <v>43</v>
      </c>
      <c r="N53" s="69">
        <v>86</v>
      </c>
      <c r="O53" s="70">
        <v>125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STqR7AyPHuysQ7tyOF9Mw2kzeiH5VN2ZblO4OqfG+Uo3lTDU3pwMDO1L3SCGY5sIPI7Cy3V8UFYRsMKYJRdIw==" saltValue="3TYrSccG9ZbD00vuYYvp8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 zoomScale="55" zoomScaleNormal="55" zoomScaleSheetLayoutView="100" workbookViewId="0">
      <selection activeCell="Q68" sqref="Q68:BD7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96" t="s">
        <v>30</v>
      </c>
      <c r="C41" s="1197"/>
      <c r="D41" s="105"/>
      <c r="E41" s="1198" t="s">
        <v>31</v>
      </c>
      <c r="F41" s="1198"/>
      <c r="G41" s="1198"/>
      <c r="H41" s="1199"/>
      <c r="I41" s="355">
        <v>3227</v>
      </c>
      <c r="J41" s="356">
        <v>3363</v>
      </c>
      <c r="K41" s="356">
        <v>3342</v>
      </c>
      <c r="L41" s="356">
        <v>3368</v>
      </c>
      <c r="M41" s="357">
        <v>3463</v>
      </c>
    </row>
    <row r="42" spans="2:13" ht="27.75" customHeight="1" x14ac:dyDescent="0.15">
      <c r="B42" s="1186"/>
      <c r="C42" s="1187"/>
      <c r="D42" s="106"/>
      <c r="E42" s="1190" t="s">
        <v>32</v>
      </c>
      <c r="F42" s="1190"/>
      <c r="G42" s="1190"/>
      <c r="H42" s="1191"/>
      <c r="I42" s="358" t="s">
        <v>484</v>
      </c>
      <c r="J42" s="359" t="s">
        <v>484</v>
      </c>
      <c r="K42" s="359" t="s">
        <v>484</v>
      </c>
      <c r="L42" s="359" t="s">
        <v>484</v>
      </c>
      <c r="M42" s="360" t="s">
        <v>484</v>
      </c>
    </row>
    <row r="43" spans="2:13" ht="27.75" customHeight="1" x14ac:dyDescent="0.15">
      <c r="B43" s="1186"/>
      <c r="C43" s="1187"/>
      <c r="D43" s="106"/>
      <c r="E43" s="1190" t="s">
        <v>33</v>
      </c>
      <c r="F43" s="1190"/>
      <c r="G43" s="1190"/>
      <c r="H43" s="1191"/>
      <c r="I43" s="358">
        <v>243</v>
      </c>
      <c r="J43" s="359">
        <v>194</v>
      </c>
      <c r="K43" s="359">
        <v>169</v>
      </c>
      <c r="L43" s="359">
        <v>187</v>
      </c>
      <c r="M43" s="360">
        <v>288</v>
      </c>
    </row>
    <row r="44" spans="2:13" ht="27.75" customHeight="1" x14ac:dyDescent="0.15">
      <c r="B44" s="1186"/>
      <c r="C44" s="1187"/>
      <c r="D44" s="106"/>
      <c r="E44" s="1190" t="s">
        <v>34</v>
      </c>
      <c r="F44" s="1190"/>
      <c r="G44" s="1190"/>
      <c r="H44" s="1191"/>
      <c r="I44" s="358">
        <v>125</v>
      </c>
      <c r="J44" s="359">
        <v>365</v>
      </c>
      <c r="K44" s="359">
        <v>398</v>
      </c>
      <c r="L44" s="359">
        <v>375</v>
      </c>
      <c r="M44" s="360">
        <v>352</v>
      </c>
    </row>
    <row r="45" spans="2:13" ht="27.75" customHeight="1" x14ac:dyDescent="0.15">
      <c r="B45" s="1186"/>
      <c r="C45" s="1187"/>
      <c r="D45" s="106"/>
      <c r="E45" s="1190" t="s">
        <v>35</v>
      </c>
      <c r="F45" s="1190"/>
      <c r="G45" s="1190"/>
      <c r="H45" s="1191"/>
      <c r="I45" s="358">
        <v>352</v>
      </c>
      <c r="J45" s="359">
        <v>454</v>
      </c>
      <c r="K45" s="359">
        <v>322</v>
      </c>
      <c r="L45" s="359">
        <v>162</v>
      </c>
      <c r="M45" s="360">
        <v>208</v>
      </c>
    </row>
    <row r="46" spans="2:13" ht="27.75" customHeight="1" x14ac:dyDescent="0.15">
      <c r="B46" s="1186"/>
      <c r="C46" s="1187"/>
      <c r="D46" s="107"/>
      <c r="E46" s="1190" t="s">
        <v>36</v>
      </c>
      <c r="F46" s="1190"/>
      <c r="G46" s="1190"/>
      <c r="H46" s="1191"/>
      <c r="I46" s="358" t="s">
        <v>484</v>
      </c>
      <c r="J46" s="359" t="s">
        <v>484</v>
      </c>
      <c r="K46" s="359" t="s">
        <v>484</v>
      </c>
      <c r="L46" s="359" t="s">
        <v>484</v>
      </c>
      <c r="M46" s="360" t="s">
        <v>484</v>
      </c>
    </row>
    <row r="47" spans="2:13" ht="27.75" customHeight="1" x14ac:dyDescent="0.15">
      <c r="B47" s="1186"/>
      <c r="C47" s="1187"/>
      <c r="D47" s="108"/>
      <c r="E47" s="1200" t="s">
        <v>37</v>
      </c>
      <c r="F47" s="1201"/>
      <c r="G47" s="1201"/>
      <c r="H47" s="1202"/>
      <c r="I47" s="358" t="s">
        <v>484</v>
      </c>
      <c r="J47" s="359" t="s">
        <v>484</v>
      </c>
      <c r="K47" s="359" t="s">
        <v>484</v>
      </c>
      <c r="L47" s="359" t="s">
        <v>484</v>
      </c>
      <c r="M47" s="360" t="s">
        <v>484</v>
      </c>
    </row>
    <row r="48" spans="2:13" ht="27.75" customHeight="1" x14ac:dyDescent="0.15">
      <c r="B48" s="1186"/>
      <c r="C48" s="1187"/>
      <c r="D48" s="106"/>
      <c r="E48" s="1190" t="s">
        <v>38</v>
      </c>
      <c r="F48" s="1190"/>
      <c r="G48" s="1190"/>
      <c r="H48" s="1191"/>
      <c r="I48" s="358" t="s">
        <v>484</v>
      </c>
      <c r="J48" s="359" t="s">
        <v>484</v>
      </c>
      <c r="K48" s="359" t="s">
        <v>484</v>
      </c>
      <c r="L48" s="359" t="s">
        <v>484</v>
      </c>
      <c r="M48" s="360" t="s">
        <v>484</v>
      </c>
    </row>
    <row r="49" spans="2:13" ht="27.75" customHeight="1" x14ac:dyDescent="0.15">
      <c r="B49" s="1188"/>
      <c r="C49" s="1189"/>
      <c r="D49" s="106"/>
      <c r="E49" s="1190" t="s">
        <v>39</v>
      </c>
      <c r="F49" s="1190"/>
      <c r="G49" s="1190"/>
      <c r="H49" s="1191"/>
      <c r="I49" s="358" t="s">
        <v>484</v>
      </c>
      <c r="J49" s="359" t="s">
        <v>484</v>
      </c>
      <c r="K49" s="359" t="s">
        <v>484</v>
      </c>
      <c r="L49" s="359" t="s">
        <v>484</v>
      </c>
      <c r="M49" s="360" t="s">
        <v>484</v>
      </c>
    </row>
    <row r="50" spans="2:13" ht="27.75" customHeight="1" x14ac:dyDescent="0.15">
      <c r="B50" s="1184" t="s">
        <v>40</v>
      </c>
      <c r="C50" s="1185"/>
      <c r="D50" s="109"/>
      <c r="E50" s="1190" t="s">
        <v>41</v>
      </c>
      <c r="F50" s="1190"/>
      <c r="G50" s="1190"/>
      <c r="H50" s="1191"/>
      <c r="I50" s="358">
        <v>624</v>
      </c>
      <c r="J50" s="359">
        <v>832</v>
      </c>
      <c r="K50" s="359">
        <v>1206</v>
      </c>
      <c r="L50" s="359">
        <v>1509</v>
      </c>
      <c r="M50" s="360">
        <v>1825</v>
      </c>
    </row>
    <row r="51" spans="2:13" ht="27.75" customHeight="1" x14ac:dyDescent="0.15">
      <c r="B51" s="1186"/>
      <c r="C51" s="1187"/>
      <c r="D51" s="106"/>
      <c r="E51" s="1190" t="s">
        <v>42</v>
      </c>
      <c r="F51" s="1190"/>
      <c r="G51" s="1190"/>
      <c r="H51" s="1191"/>
      <c r="I51" s="358" t="s">
        <v>484</v>
      </c>
      <c r="J51" s="359" t="s">
        <v>484</v>
      </c>
      <c r="K51" s="359" t="s">
        <v>484</v>
      </c>
      <c r="L51" s="359" t="s">
        <v>484</v>
      </c>
      <c r="M51" s="360" t="s">
        <v>484</v>
      </c>
    </row>
    <row r="52" spans="2:13" ht="27.75" customHeight="1" x14ac:dyDescent="0.15">
      <c r="B52" s="1188"/>
      <c r="C52" s="1189"/>
      <c r="D52" s="106"/>
      <c r="E52" s="1190" t="s">
        <v>43</v>
      </c>
      <c r="F52" s="1190"/>
      <c r="G52" s="1190"/>
      <c r="H52" s="1191"/>
      <c r="I52" s="358">
        <v>3082</v>
      </c>
      <c r="J52" s="359">
        <v>3126</v>
      </c>
      <c r="K52" s="359">
        <v>3006</v>
      </c>
      <c r="L52" s="359">
        <v>2987</v>
      </c>
      <c r="M52" s="360">
        <v>3002</v>
      </c>
    </row>
    <row r="53" spans="2:13" ht="27.75" customHeight="1" thickBot="1" x14ac:dyDescent="0.2">
      <c r="B53" s="1192" t="s">
        <v>19</v>
      </c>
      <c r="C53" s="1193"/>
      <c r="D53" s="110"/>
      <c r="E53" s="1194" t="s">
        <v>44</v>
      </c>
      <c r="F53" s="1194"/>
      <c r="G53" s="1194"/>
      <c r="H53" s="1195"/>
      <c r="I53" s="361">
        <v>242</v>
      </c>
      <c r="J53" s="362">
        <v>419</v>
      </c>
      <c r="K53" s="362">
        <v>19</v>
      </c>
      <c r="L53" s="362">
        <v>-403</v>
      </c>
      <c r="M53" s="363">
        <v>-516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6zwBl5cSraxx6gtPp3Jh8Y7nPVLdr469gIftstPm8f74UyLmRh5QIa0FMHqJVrW0bCx28D6lYjIXTjO4P0J7Q==" saltValue="cgPBaJnJtuNUbJhgCELx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32" zoomScale="55" zoomScaleNormal="55" zoomScaleSheetLayoutView="100" workbookViewId="0">
      <selection activeCell="H56" sqref="H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532</v>
      </c>
      <c r="G55" s="122">
        <v>798</v>
      </c>
      <c r="H55" s="123">
        <v>1118</v>
      </c>
    </row>
    <row r="56" spans="2:8" ht="52.5" customHeight="1" x14ac:dyDescent="0.15">
      <c r="B56" s="124"/>
      <c r="C56" s="1213" t="s">
        <v>47</v>
      </c>
      <c r="D56" s="1213"/>
      <c r="E56" s="1214"/>
      <c r="F56" s="125">
        <v>256</v>
      </c>
      <c r="G56" s="125">
        <v>316</v>
      </c>
      <c r="H56" s="126">
        <v>324</v>
      </c>
    </row>
    <row r="57" spans="2:8" ht="53.25" customHeight="1" x14ac:dyDescent="0.15">
      <c r="B57" s="124"/>
      <c r="C57" s="1215" t="s">
        <v>48</v>
      </c>
      <c r="D57" s="1215"/>
      <c r="E57" s="1216"/>
      <c r="F57" s="127">
        <v>419</v>
      </c>
      <c r="G57" s="127">
        <v>395</v>
      </c>
      <c r="H57" s="128">
        <v>384</v>
      </c>
    </row>
    <row r="58" spans="2:8" ht="45.75" customHeight="1" x14ac:dyDescent="0.15">
      <c r="B58" s="129"/>
      <c r="C58" s="1203" t="s">
        <v>549</v>
      </c>
      <c r="D58" s="1204"/>
      <c r="E58" s="1205"/>
      <c r="F58" s="130">
        <v>275</v>
      </c>
      <c r="G58" s="130">
        <v>240</v>
      </c>
      <c r="H58" s="131">
        <v>231</v>
      </c>
    </row>
    <row r="59" spans="2:8" ht="45.75" customHeight="1" x14ac:dyDescent="0.15">
      <c r="B59" s="129"/>
      <c r="C59" s="1203" t="s">
        <v>552</v>
      </c>
      <c r="D59" s="1204"/>
      <c r="E59" s="1205"/>
      <c r="F59" s="130">
        <v>38</v>
      </c>
      <c r="G59" s="130">
        <v>40</v>
      </c>
      <c r="H59" s="131">
        <v>58</v>
      </c>
    </row>
    <row r="60" spans="2:8" ht="45.75" customHeight="1" x14ac:dyDescent="0.15">
      <c r="B60" s="129"/>
      <c r="C60" s="1203" t="s">
        <v>551</v>
      </c>
      <c r="D60" s="1204"/>
      <c r="E60" s="1205"/>
      <c r="F60" s="130">
        <v>49</v>
      </c>
      <c r="G60" s="130">
        <v>59</v>
      </c>
      <c r="H60" s="131">
        <v>55</v>
      </c>
    </row>
    <row r="61" spans="2:8" ht="45.75" customHeight="1" x14ac:dyDescent="0.15">
      <c r="B61" s="129"/>
      <c r="C61" s="1203" t="s">
        <v>550</v>
      </c>
      <c r="D61" s="1204"/>
      <c r="E61" s="1205"/>
      <c r="F61" s="130">
        <v>26</v>
      </c>
      <c r="G61" s="130">
        <v>25</v>
      </c>
      <c r="H61" s="131">
        <v>25</v>
      </c>
    </row>
    <row r="62" spans="2:8" ht="45.75" customHeight="1" thickBot="1" x14ac:dyDescent="0.2">
      <c r="B62" s="132"/>
      <c r="C62" s="1206" t="s">
        <v>553</v>
      </c>
      <c r="D62" s="1207"/>
      <c r="E62" s="1208"/>
      <c r="F62" s="133">
        <v>7</v>
      </c>
      <c r="G62" s="133">
        <v>8</v>
      </c>
      <c r="H62" s="134">
        <v>5</v>
      </c>
    </row>
    <row r="63" spans="2:8" ht="52.5" customHeight="1" thickBot="1" x14ac:dyDescent="0.2">
      <c r="B63" s="135"/>
      <c r="C63" s="1209" t="s">
        <v>49</v>
      </c>
      <c r="D63" s="1209"/>
      <c r="E63" s="1210"/>
      <c r="F63" s="136">
        <v>1207</v>
      </c>
      <c r="G63" s="136">
        <v>1509</v>
      </c>
      <c r="H63" s="137">
        <v>1825</v>
      </c>
    </row>
    <row r="64" spans="2:8" x14ac:dyDescent="0.15"/>
  </sheetData>
  <sheetProtection algorithmName="SHA-512" hashValue="a6qKQz2BxBMA12HmuCYDkgfms5pPGH5cPoWk8wqbXNzDDlm1wBQ/jkfC02SQz8aIipFPON9zlIqDSJCZcTRVvg==" saltValue="TMCRzaGT2ohwpLy4054t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272350</v>
      </c>
      <c r="E3" s="156"/>
      <c r="F3" s="157">
        <v>264232</v>
      </c>
      <c r="G3" s="158"/>
      <c r="H3" s="159"/>
    </row>
    <row r="4" spans="1:8" x14ac:dyDescent="0.15">
      <c r="A4" s="160"/>
      <c r="B4" s="161"/>
      <c r="C4" s="162"/>
      <c r="D4" s="163">
        <v>162338</v>
      </c>
      <c r="E4" s="164"/>
      <c r="F4" s="165">
        <v>133959</v>
      </c>
      <c r="G4" s="166"/>
      <c r="H4" s="167"/>
    </row>
    <row r="5" spans="1:8" x14ac:dyDescent="0.15">
      <c r="A5" s="148" t="s">
        <v>517</v>
      </c>
      <c r="B5" s="153"/>
      <c r="C5" s="154"/>
      <c r="D5" s="155">
        <v>318110</v>
      </c>
      <c r="E5" s="156"/>
      <c r="F5" s="157">
        <v>263613</v>
      </c>
      <c r="G5" s="158"/>
      <c r="H5" s="159"/>
    </row>
    <row r="6" spans="1:8" x14ac:dyDescent="0.15">
      <c r="A6" s="160"/>
      <c r="B6" s="161"/>
      <c r="C6" s="162"/>
      <c r="D6" s="163">
        <v>155737</v>
      </c>
      <c r="E6" s="164"/>
      <c r="F6" s="165">
        <v>128823</v>
      </c>
      <c r="G6" s="166"/>
      <c r="H6" s="167"/>
    </row>
    <row r="7" spans="1:8" x14ac:dyDescent="0.15">
      <c r="A7" s="148" t="s">
        <v>518</v>
      </c>
      <c r="B7" s="153"/>
      <c r="C7" s="154"/>
      <c r="D7" s="155">
        <v>232101</v>
      </c>
      <c r="E7" s="156"/>
      <c r="F7" s="157">
        <v>330026</v>
      </c>
      <c r="G7" s="158"/>
      <c r="H7" s="159"/>
    </row>
    <row r="8" spans="1:8" x14ac:dyDescent="0.15">
      <c r="A8" s="160"/>
      <c r="B8" s="161"/>
      <c r="C8" s="162"/>
      <c r="D8" s="163">
        <v>58536</v>
      </c>
      <c r="E8" s="164"/>
      <c r="F8" s="165">
        <v>141075</v>
      </c>
      <c r="G8" s="166"/>
      <c r="H8" s="167"/>
    </row>
    <row r="9" spans="1:8" x14ac:dyDescent="0.15">
      <c r="A9" s="148" t="s">
        <v>519</v>
      </c>
      <c r="B9" s="153"/>
      <c r="C9" s="154"/>
      <c r="D9" s="155">
        <v>185206</v>
      </c>
      <c r="E9" s="156"/>
      <c r="F9" s="157">
        <v>278179</v>
      </c>
      <c r="G9" s="158"/>
      <c r="H9" s="159"/>
    </row>
    <row r="10" spans="1:8" x14ac:dyDescent="0.15">
      <c r="A10" s="160"/>
      <c r="B10" s="161"/>
      <c r="C10" s="162"/>
      <c r="D10" s="163">
        <v>29415</v>
      </c>
      <c r="E10" s="164"/>
      <c r="F10" s="165">
        <v>122182</v>
      </c>
      <c r="G10" s="166"/>
      <c r="H10" s="167"/>
    </row>
    <row r="11" spans="1:8" x14ac:dyDescent="0.15">
      <c r="A11" s="148" t="s">
        <v>520</v>
      </c>
      <c r="B11" s="153"/>
      <c r="C11" s="154"/>
      <c r="D11" s="155">
        <v>348856</v>
      </c>
      <c r="E11" s="156"/>
      <c r="F11" s="157">
        <v>283153</v>
      </c>
      <c r="G11" s="158"/>
      <c r="H11" s="159"/>
    </row>
    <row r="12" spans="1:8" x14ac:dyDescent="0.15">
      <c r="A12" s="160"/>
      <c r="B12" s="161"/>
      <c r="C12" s="168"/>
      <c r="D12" s="163">
        <v>32330</v>
      </c>
      <c r="E12" s="164"/>
      <c r="F12" s="165">
        <v>127593</v>
      </c>
      <c r="G12" s="166"/>
      <c r="H12" s="167"/>
    </row>
    <row r="13" spans="1:8" x14ac:dyDescent="0.15">
      <c r="A13" s="148"/>
      <c r="B13" s="153"/>
      <c r="C13" s="169"/>
      <c r="D13" s="170">
        <v>271325</v>
      </c>
      <c r="E13" s="171"/>
      <c r="F13" s="172">
        <v>283841</v>
      </c>
      <c r="G13" s="173"/>
      <c r="H13" s="159"/>
    </row>
    <row r="14" spans="1:8" x14ac:dyDescent="0.15">
      <c r="A14" s="160"/>
      <c r="B14" s="161"/>
      <c r="C14" s="162"/>
      <c r="D14" s="163">
        <v>87671</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9.99</v>
      </c>
      <c r="C19" s="174">
        <f>ROUND(VALUE(SUBSTITUTE(実質収支比率等に係る経年分析!G$48,"▲","-")),2)</f>
        <v>9.94</v>
      </c>
      <c r="D19" s="174">
        <f>ROUND(VALUE(SUBSTITUTE(実質収支比率等に係る経年分析!H$48,"▲","-")),2)</f>
        <v>11.32</v>
      </c>
      <c r="E19" s="174">
        <f>ROUND(VALUE(SUBSTITUTE(実質収支比率等に係る経年分析!I$48,"▲","-")),2)</f>
        <v>12.72</v>
      </c>
      <c r="F19" s="174">
        <f>ROUND(VALUE(SUBSTITUTE(実質収支比率等に係る経年分析!J$48,"▲","-")),2)</f>
        <v>4.22</v>
      </c>
    </row>
    <row r="20" spans="1:11" x14ac:dyDescent="0.15">
      <c r="A20" s="174" t="s">
        <v>53</v>
      </c>
      <c r="B20" s="174">
        <f>ROUND(VALUE(SUBSTITUTE(実質収支比率等に係る経年分析!F$47,"▲","-")),2)</f>
        <v>13.23</v>
      </c>
      <c r="C20" s="174">
        <f>ROUND(VALUE(SUBSTITUTE(実質収支比率等に係る経年分析!G$47,"▲","-")),2)</f>
        <v>17.920000000000002</v>
      </c>
      <c r="D20" s="174">
        <f>ROUND(VALUE(SUBSTITUTE(実質収支比率等に係る経年分析!H$47,"▲","-")),2)</f>
        <v>26.61</v>
      </c>
      <c r="E20" s="174">
        <f>ROUND(VALUE(SUBSTITUTE(実質収支比率等に係る経年分析!I$47,"▲","-")),2)</f>
        <v>40.89</v>
      </c>
      <c r="F20" s="174">
        <f>ROUND(VALUE(SUBSTITUTE(実質収支比率等に係る経年分析!J$47,"▲","-")),2)</f>
        <v>57.12</v>
      </c>
    </row>
    <row r="21" spans="1:11" x14ac:dyDescent="0.15">
      <c r="A21" s="174" t="s">
        <v>54</v>
      </c>
      <c r="B21" s="174">
        <f>IF(ISNUMBER(VALUE(SUBSTITUTE(実質収支比率等に係る経年分析!F$49,"▲","-"))),ROUND(VALUE(SUBSTITUTE(実質収支比率等に係る経年分析!F$49,"▲","-")),2),NA())</f>
        <v>-7.19</v>
      </c>
      <c r="C21" s="174">
        <f>IF(ISNUMBER(VALUE(SUBSTITUTE(実質収支比率等に係る経年分析!G$49,"▲","-"))),ROUND(VALUE(SUBSTITUTE(実質収支比率等に係る経年分析!G$49,"▲","-")),2),NA())</f>
        <v>2.42</v>
      </c>
      <c r="D21" s="174">
        <f>IF(ISNUMBER(VALUE(SUBSTITUTE(実質収支比率等に係る経年分析!H$49,"▲","-"))),ROUND(VALUE(SUBSTITUTE(実質収支比率等に係る経年分析!H$49,"▲","-")),2),NA())</f>
        <v>9.24</v>
      </c>
      <c r="E21" s="174">
        <f>IF(ISNUMBER(VALUE(SUBSTITUTE(実質収支比率等に係る経年分析!I$49,"▲","-"))),ROUND(VALUE(SUBSTITUTE(実質収支比率等に係る経年分析!I$49,"▲","-")),2),NA())</f>
        <v>10.35</v>
      </c>
      <c r="F21" s="174">
        <f>IF(ISNUMBER(VALUE(SUBSTITUTE(実質収支比率等に係る経年分析!J$49,"▲","-"))),ROUND(VALUE(SUBSTITUTE(実質収支比率等に係る経年分析!J$49,"▲","-")),2),NA())</f>
        <v>3.74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国民健康保険特別会計（診療施設会計）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今別地区簡易水道事業特別会計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0.08</v>
      </c>
    </row>
    <row r="34" spans="1:16" x14ac:dyDescent="0.15">
      <c r="A34" s="175" t="str">
        <f>IF(連結実質赤字比率に係る赤字・黒字の構成分析!C$36="",NA(),連結実質赤字比率に係る赤字・黒字の構成分析!C$36)</f>
        <v>国民健康保険特別会計（事業勘定）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1.1499999999999999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0.85</v>
      </c>
    </row>
    <row r="35" spans="1:16" x14ac:dyDescent="0.15">
      <c r="A35" s="175" t="str">
        <f>IF(連結実質赤字比率に係る赤字・黒字の構成分析!C$35="",NA(),連結実質赤字比率に係る赤字・黒字の構成分析!C$35)</f>
        <v>介護保険特別会計（保険事業勘定）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12.71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224</v>
      </c>
      <c r="E42" s="176"/>
      <c r="F42" s="176"/>
      <c r="G42" s="176">
        <f>'実質公債費比率（分子）の構造'!L$52</f>
        <v>275</v>
      </c>
      <c r="H42" s="176"/>
      <c r="I42" s="176"/>
      <c r="J42" s="176">
        <f>'実質公債費比率（分子）の構造'!M$52</f>
        <v>281</v>
      </c>
      <c r="K42" s="176"/>
      <c r="L42" s="176"/>
      <c r="M42" s="176">
        <f>'実質公債費比率（分子）の構造'!N$52</f>
        <v>281</v>
      </c>
      <c r="N42" s="176"/>
      <c r="O42" s="176"/>
      <c r="P42" s="176">
        <f>'実質公債費比率（分子）の構造'!O$52</f>
        <v>297</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8</v>
      </c>
      <c r="C45" s="176"/>
      <c r="D45" s="176"/>
      <c r="E45" s="176">
        <f>'実質公債費比率（分子）の構造'!L$49</f>
        <v>8</v>
      </c>
      <c r="F45" s="176"/>
      <c r="G45" s="176"/>
      <c r="H45" s="176">
        <f>'実質公債費比率（分子）の構造'!M$49</f>
        <v>9</v>
      </c>
      <c r="I45" s="176"/>
      <c r="J45" s="176"/>
      <c r="K45" s="176">
        <f>'実質公債費比率（分子）の構造'!N$49</f>
        <v>11</v>
      </c>
      <c r="L45" s="176"/>
      <c r="M45" s="176"/>
      <c r="N45" s="176">
        <f>'実質公債費比率（分子）の構造'!O$49</f>
        <v>7</v>
      </c>
      <c r="O45" s="176"/>
      <c r="P45" s="176"/>
    </row>
    <row r="46" spans="1:16" x14ac:dyDescent="0.15">
      <c r="A46" s="176" t="s">
        <v>64</v>
      </c>
      <c r="B46" s="176">
        <f>'実質公債費比率（分子）の構造'!K$48</f>
        <v>15</v>
      </c>
      <c r="C46" s="176"/>
      <c r="D46" s="176"/>
      <c r="E46" s="176">
        <f>'実質公債費比率（分子）の構造'!L$48</f>
        <v>15</v>
      </c>
      <c r="F46" s="176"/>
      <c r="G46" s="176"/>
      <c r="H46" s="176">
        <f>'実質公債費比率（分子）の構造'!M$48</f>
        <v>18</v>
      </c>
      <c r="I46" s="176"/>
      <c r="J46" s="176"/>
      <c r="K46" s="176">
        <f>'実質公債費比率（分子）の構造'!N$48</f>
        <v>43</v>
      </c>
      <c r="L46" s="176"/>
      <c r="M46" s="176"/>
      <c r="N46" s="176">
        <f>'実質公債費比率（分子）の構造'!O$48</f>
        <v>78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272</v>
      </c>
      <c r="C49" s="176"/>
      <c r="D49" s="176"/>
      <c r="E49" s="176">
        <f>'実質公債費比率（分子）の構造'!L$45</f>
        <v>279</v>
      </c>
      <c r="F49" s="176"/>
      <c r="G49" s="176"/>
      <c r="H49" s="176">
        <f>'実質公債費比率（分子）の構造'!M$45</f>
        <v>297</v>
      </c>
      <c r="I49" s="176"/>
      <c r="J49" s="176"/>
      <c r="K49" s="176">
        <f>'実質公債費比率（分子）の構造'!N$45</f>
        <v>313</v>
      </c>
      <c r="L49" s="176"/>
      <c r="M49" s="176"/>
      <c r="N49" s="176">
        <f>'実質公債費比率（分子）の構造'!O$45</f>
        <v>337</v>
      </c>
      <c r="O49" s="176"/>
      <c r="P49" s="176"/>
    </row>
    <row r="50" spans="1:16" x14ac:dyDescent="0.15">
      <c r="A50" s="176" t="s">
        <v>67</v>
      </c>
      <c r="B50" s="176" t="e">
        <f>NA()</f>
        <v>#N/A</v>
      </c>
      <c r="C50" s="176">
        <f>IF(ISNUMBER('実質公債費比率（分子）の構造'!K$53),'実質公債費比率（分子）の構造'!K$53,NA())</f>
        <v>71</v>
      </c>
      <c r="D50" s="176" t="e">
        <f>NA()</f>
        <v>#N/A</v>
      </c>
      <c r="E50" s="176" t="e">
        <f>NA()</f>
        <v>#N/A</v>
      </c>
      <c r="F50" s="176">
        <f>IF(ISNUMBER('実質公債費比率（分子）の構造'!L$53),'実質公債費比率（分子）の構造'!L$53,NA())</f>
        <v>27</v>
      </c>
      <c r="G50" s="176" t="e">
        <f>NA()</f>
        <v>#N/A</v>
      </c>
      <c r="H50" s="176" t="e">
        <f>NA()</f>
        <v>#N/A</v>
      </c>
      <c r="I50" s="176">
        <f>IF(ISNUMBER('実質公債費比率（分子）の構造'!M$53),'実質公債費比率（分子）の構造'!M$53,NA())</f>
        <v>43</v>
      </c>
      <c r="J50" s="176" t="e">
        <f>NA()</f>
        <v>#N/A</v>
      </c>
      <c r="K50" s="176" t="e">
        <f>NA()</f>
        <v>#N/A</v>
      </c>
      <c r="L50" s="176">
        <f>IF(ISNUMBER('実質公債費比率（分子）の構造'!N$53),'実質公債費比率（分子）の構造'!N$53,NA())</f>
        <v>86</v>
      </c>
      <c r="M50" s="176" t="e">
        <f>NA()</f>
        <v>#N/A</v>
      </c>
      <c r="N50" s="176" t="e">
        <f>NA()</f>
        <v>#N/A</v>
      </c>
      <c r="O50" s="176">
        <f>IF(ISNUMBER('実質公債費比率（分子）の構造'!O$53),'実質公債費比率（分子）の構造'!O$53,NA())</f>
        <v>125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3082</v>
      </c>
      <c r="E56" s="175"/>
      <c r="F56" s="175"/>
      <c r="G56" s="175">
        <f>'将来負担比率（分子）の構造'!J$52</f>
        <v>3126</v>
      </c>
      <c r="H56" s="175"/>
      <c r="I56" s="175"/>
      <c r="J56" s="175">
        <f>'将来負担比率（分子）の構造'!K$52</f>
        <v>3006</v>
      </c>
      <c r="K56" s="175"/>
      <c r="L56" s="175"/>
      <c r="M56" s="175">
        <f>'将来負担比率（分子）の構造'!L$52</f>
        <v>2987</v>
      </c>
      <c r="N56" s="175"/>
      <c r="O56" s="175"/>
      <c r="P56" s="175">
        <f>'将来負担比率（分子）の構造'!M$52</f>
        <v>3002</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624</v>
      </c>
      <c r="E58" s="175"/>
      <c r="F58" s="175"/>
      <c r="G58" s="175">
        <f>'将来負担比率（分子）の構造'!J$50</f>
        <v>832</v>
      </c>
      <c r="H58" s="175"/>
      <c r="I58" s="175"/>
      <c r="J58" s="175">
        <f>'将来負担比率（分子）の構造'!K$50</f>
        <v>1206</v>
      </c>
      <c r="K58" s="175"/>
      <c r="L58" s="175"/>
      <c r="M58" s="175">
        <f>'将来負担比率（分子）の構造'!L$50</f>
        <v>1509</v>
      </c>
      <c r="N58" s="175"/>
      <c r="O58" s="175"/>
      <c r="P58" s="175">
        <f>'将来負担比率（分子）の構造'!M$50</f>
        <v>1825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352</v>
      </c>
      <c r="C62" s="175"/>
      <c r="D62" s="175"/>
      <c r="E62" s="175">
        <f>'将来負担比率（分子）の構造'!J$45</f>
        <v>454</v>
      </c>
      <c r="F62" s="175"/>
      <c r="G62" s="175"/>
      <c r="H62" s="175">
        <f>'将来負担比率（分子）の構造'!K$45</f>
        <v>322</v>
      </c>
      <c r="I62" s="175"/>
      <c r="J62" s="175"/>
      <c r="K62" s="175">
        <f>'将来負担比率（分子）の構造'!L$45</f>
        <v>162</v>
      </c>
      <c r="L62" s="175"/>
      <c r="M62" s="175"/>
      <c r="N62" s="175">
        <f>'将来負担比率（分子）の構造'!M$45</f>
        <v>208</v>
      </c>
      <c r="O62" s="175"/>
      <c r="P62" s="175"/>
    </row>
    <row r="63" spans="1:16" x14ac:dyDescent="0.15">
      <c r="A63" s="175" t="s">
        <v>34</v>
      </c>
      <c r="B63" s="175">
        <f>'将来負担比率（分子）の構造'!I$44</f>
        <v>125</v>
      </c>
      <c r="C63" s="175"/>
      <c r="D63" s="175"/>
      <c r="E63" s="175">
        <f>'将来負担比率（分子）の構造'!J$44</f>
        <v>365</v>
      </c>
      <c r="F63" s="175"/>
      <c r="G63" s="175"/>
      <c r="H63" s="175">
        <f>'将来負担比率（分子）の構造'!K$44</f>
        <v>398</v>
      </c>
      <c r="I63" s="175"/>
      <c r="J63" s="175"/>
      <c r="K63" s="175">
        <f>'将来負担比率（分子）の構造'!L$44</f>
        <v>375</v>
      </c>
      <c r="L63" s="175"/>
      <c r="M63" s="175"/>
      <c r="N63" s="175">
        <f>'将来負担比率（分子）の構造'!M$44</f>
        <v>352</v>
      </c>
      <c r="O63" s="175"/>
      <c r="P63" s="175"/>
    </row>
    <row r="64" spans="1:16" x14ac:dyDescent="0.15">
      <c r="A64" s="175" t="s">
        <v>33</v>
      </c>
      <c r="B64" s="175">
        <f>'将来負担比率（分子）の構造'!I$43</f>
        <v>243</v>
      </c>
      <c r="C64" s="175"/>
      <c r="D64" s="175"/>
      <c r="E64" s="175">
        <f>'将来負担比率（分子）の構造'!J$43</f>
        <v>194</v>
      </c>
      <c r="F64" s="175"/>
      <c r="G64" s="175"/>
      <c r="H64" s="175">
        <f>'将来負担比率（分子）の構造'!K$43</f>
        <v>169</v>
      </c>
      <c r="I64" s="175"/>
      <c r="J64" s="175"/>
      <c r="K64" s="175">
        <f>'将来負担比率（分子）の構造'!L$43</f>
        <v>187</v>
      </c>
      <c r="L64" s="175"/>
      <c r="M64" s="175"/>
      <c r="N64" s="175">
        <f>'将来負担比率（分子）の構造'!M$43</f>
        <v>288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3227</v>
      </c>
      <c r="C66" s="175"/>
      <c r="D66" s="175"/>
      <c r="E66" s="175">
        <f>'将来負担比率（分子）の構造'!J$41</f>
        <v>3363</v>
      </c>
      <c r="F66" s="175"/>
      <c r="G66" s="175"/>
      <c r="H66" s="175">
        <f>'将来負担比率（分子）の構造'!K$41</f>
        <v>3342</v>
      </c>
      <c r="I66" s="175"/>
      <c r="J66" s="175"/>
      <c r="K66" s="175">
        <f>'将来負担比率（分子）の構造'!L$41</f>
        <v>3368</v>
      </c>
      <c r="L66" s="175"/>
      <c r="M66" s="175"/>
      <c r="N66" s="175">
        <f>'将来負担比率（分子）の構造'!M$41</f>
        <v>3463</v>
      </c>
      <c r="O66" s="175"/>
      <c r="P66" s="175"/>
    </row>
    <row r="67" spans="1:16" x14ac:dyDescent="0.15">
      <c r="A67" s="175" t="s">
        <v>71</v>
      </c>
      <c r="B67" s="175" t="e">
        <f>NA()</f>
        <v>#N/A</v>
      </c>
      <c r="C67" s="175">
        <f>IF(ISNUMBER('将来負担比率（分子）の構造'!I$53), IF('将来負担比率（分子）の構造'!I$53 &lt; 0, 0, '将来負担比率（分子）の構造'!I$53), NA())</f>
        <v>242</v>
      </c>
      <c r="D67" s="175" t="e">
        <f>NA()</f>
        <v>#N/A</v>
      </c>
      <c r="E67" s="175" t="e">
        <f>NA()</f>
        <v>#N/A</v>
      </c>
      <c r="F67" s="175">
        <f>IF(ISNUMBER('将来負担比率（分子）の構造'!J$53), IF('将来負担比率（分子）の構造'!J$53 &lt; 0, 0, '将来負担比率（分子）の構造'!J$53), NA())</f>
        <v>419</v>
      </c>
      <c r="G67" s="175" t="e">
        <f>NA()</f>
        <v>#N/A</v>
      </c>
      <c r="H67" s="175" t="e">
        <f>NA()</f>
        <v>#N/A</v>
      </c>
      <c r="I67" s="175">
        <f>IF(ISNUMBER('将来負担比率（分子）の構造'!K$53), IF('将来負担比率（分子）の構造'!K$53 &lt; 0, 0, '将来負担比率（分子）の構造'!K$53), NA())</f>
        <v>19</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532</v>
      </c>
      <c r="C72" s="179">
        <f>基金残高に係る経年分析!G55</f>
        <v>798</v>
      </c>
      <c r="D72" s="179">
        <f>基金残高に係る経年分析!H55</f>
        <v>1118</v>
      </c>
    </row>
    <row r="73" spans="1:16" x14ac:dyDescent="0.15">
      <c r="A73" s="178" t="s">
        <v>74</v>
      </c>
      <c r="B73" s="179">
        <f>基金残高に係る経年分析!F56</f>
        <v>256</v>
      </c>
      <c r="C73" s="179">
        <f>基金残高に係る経年分析!G56</f>
        <v>316</v>
      </c>
      <c r="D73" s="179">
        <f>基金残高に係る経年分析!H56</f>
        <v>324</v>
      </c>
    </row>
    <row r="74" spans="1:16" x14ac:dyDescent="0.15">
      <c r="A74" s="178" t="s">
        <v>75</v>
      </c>
      <c r="B74" s="179">
        <f>基金残高に係る経年分析!F57</f>
        <v>419</v>
      </c>
      <c r="C74" s="179">
        <f>基金残高に係る経年分析!G57</f>
        <v>395</v>
      </c>
      <c r="D74" s="179">
        <f>基金残高に係る経年分析!H57</f>
        <v>384</v>
      </c>
    </row>
  </sheetData>
  <sheetProtection algorithmName="SHA-512" hashValue="lGStF9cg47YxLCo7NV7I/IL8Q/No8LjPY9xlfVANDpVfi4q8PMNos0KDW5zwvhlfUTeUTJ7ge8/sFvwU3yOyTA==" saltValue="kIdm/7+sdmIHTb/9IVXl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2025-03-10T00:51:28Z</cp:lastPrinted>
  <dcterms:created xsi:type="dcterms:W3CDTF">2025-02-19T00:27:39Z</dcterms:created>
  <dcterms:modified xsi:type="dcterms:W3CDTF">2025-03-18T07:45:20Z</dcterms:modified>
  <cp:category/>
</cp:coreProperties>
</file>